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6150" tabRatio="859" activeTab="2"/>
  </bookViews>
  <sheets>
    <sheet name="Приложение " sheetId="1" r:id="rId1"/>
    <sheet name="Приложение 1" sheetId="2" r:id="rId2"/>
    <sheet name="Приложение 2" sheetId="3" r:id="rId3"/>
    <sheet name="Приложение 3" sheetId="4" r:id="rId4"/>
  </sheets>
  <definedNames/>
  <calcPr fullCalcOnLoad="1"/>
</workbook>
</file>

<file path=xl/sharedStrings.xml><?xml version="1.0" encoding="utf-8"?>
<sst xmlns="http://schemas.openxmlformats.org/spreadsheetml/2006/main" count="204" uniqueCount="191">
  <si>
    <t>000 10804020 01 0000 110</t>
  </si>
  <si>
    <t>03 10</t>
  </si>
  <si>
    <t xml:space="preserve">Обеспечение пожарной безопасности
</t>
  </si>
  <si>
    <t>Доходы от сдачи в аренду имущества, составляющего казну поселений (за исключением земельных участков)</t>
  </si>
  <si>
    <t>000 11109045 10 0000 120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</si>
  <si>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</si>
  <si>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</si>
  <si>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000 200 00000 00 0000 000</t>
  </si>
  <si>
    <t>000 202 00000 00 0000 000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</si>
  <si>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</si>
  <si>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</si>
  <si>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>Субвенции бюджетам поселений на выполнение передаваемых полномочий субъектов Российской Федерации</t>
  </si>
  <si>
    <t>раздел</t>
  </si>
  <si>
    <t>подраздел</t>
  </si>
  <si>
    <t xml:space="preserve">Исполнено, тыс.руб. </t>
  </si>
  <si>
    <t>Исполнено тыс. 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</si>
  <si>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</si>
  <si>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</si>
  <si>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000 103 00000 00 0000 000</t>
  </si>
  <si>
    <t>000 103 02230 01 0000 110</t>
  </si>
  <si>
    <t>000 103 02240 01 0000 110</t>
  </si>
  <si>
    <t>000 103 02250 01 0000 110</t>
  </si>
  <si>
    <t>000 103 02260 01 0000 110</t>
  </si>
  <si>
    <t>000 106 00000 00 0000 000</t>
  </si>
  <si>
    <t>000 106 01000 00 0000 110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</si>
  <si>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</si>
  <si>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</si>
  <si>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</t>
  </si>
  <si>
    <t>НАЛОГИ НА ИМУЩЕСТВО</t>
  </si>
  <si>
    <t>Наименование статьи доходов</t>
  </si>
  <si>
    <t>ЖИЛИЩНО-КОММУНАЛЬНОЕ ХОЗЯЙСТВО</t>
  </si>
  <si>
    <t>Коммунальное хозяйство</t>
  </si>
  <si>
    <t>СОЦИАЛЬНАЯ ПОЛИТИКА</t>
  </si>
  <si>
    <t>Приложение 1</t>
  </si>
  <si>
    <t>Приложение 2</t>
  </si>
  <si>
    <t>к Решению Совета депутатов</t>
  </si>
  <si>
    <t>Налог на доходы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</si>
  <si>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</si>
  <si>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</si>
  <si>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Культура</t>
  </si>
  <si>
    <t>Пенсионное обеспечение</t>
  </si>
  <si>
    <t>ОБЩЕГОСУДАРСТВЕННЫЕ ВОПРОСЫ</t>
  </si>
  <si>
    <t>НАЦИОНАЛЬНАЯ ЭКОНОМИКА</t>
  </si>
  <si>
    <t>Наименование источника</t>
  </si>
  <si>
    <t>Благоустройство</t>
  </si>
  <si>
    <t>Код доходов</t>
  </si>
  <si>
    <t>НАЛОГИ НА ПРИБЫЛЬ, ДОХОДЫ</t>
  </si>
  <si>
    <t>01 04</t>
  </si>
  <si>
    <t>01 00</t>
  </si>
  <si>
    <t>НАЦИОНАЛЬНАЯ БЕЗОПАСНОСТЬ И ПРАВООХРАНИТЕЛЬНАЯ ДЕЯТЕЛЬНОСТЬ</t>
  </si>
  <si>
    <t>03 00</t>
  </si>
  <si>
    <t>03 09</t>
  </si>
  <si>
    <t>04 00</t>
  </si>
  <si>
    <t>04 02</t>
  </si>
  <si>
    <t>Топливно-энергетический комплекс</t>
  </si>
  <si>
    <t>Жилищное хозяйство</t>
  </si>
  <si>
    <t>05 00</t>
  </si>
  <si>
    <t>05 01</t>
  </si>
  <si>
    <t>05 02</t>
  </si>
  <si>
    <t>05 03</t>
  </si>
  <si>
    <t>08 00</t>
  </si>
  <si>
    <t>08 01</t>
  </si>
  <si>
    <t>10 00</t>
  </si>
  <si>
    <t>10 01</t>
  </si>
  <si>
    <t>Прочие доходы от использования имущества и  прав, находящихся  в  государственной и муниципальной собственности</t>
  </si>
  <si>
    <t>НАЛОГОВЫЕ И НЕНАЛОГОВЫЕ ДОХОДЫ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</si>
  <si>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</si>
  <si>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</si>
  <si>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Прочие субсидии бюджетам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</si>
  <si>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</si>
  <si>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01 03</t>
  </si>
  <si>
    <t>10 03</t>
  </si>
  <si>
    <t>Социальное обеспечение населения</t>
  </si>
  <si>
    <t>ОБРАЗОВАНИЕ</t>
  </si>
  <si>
    <t>Молодежная политика и оздоровление детей</t>
  </si>
  <si>
    <t>0700</t>
  </si>
  <si>
    <t>0707</t>
  </si>
  <si>
    <t xml:space="preserve"> ФИЗИЧЕСКАЯ КУЛЬТУРА И СПОРТ</t>
  </si>
  <si>
    <t xml:space="preserve">Физическая культура </t>
  </si>
  <si>
    <t>11 00</t>
  </si>
  <si>
    <t>11 01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</si>
  <si>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</si>
  <si>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</si>
  <si>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</si>
  <si>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</si>
  <si>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</si>
  <si>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</si>
  <si>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</si>
  <si>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КУЛЬТУРА, КИНЕМАТОГРАФИЯ</t>
  </si>
  <si>
    <t>04 09</t>
  </si>
  <si>
    <t xml:space="preserve">НАЛОГИ НА ТОВАРЫ (РАБОТЫ, УСЛУГИ), РЕАЛИЗУЕМЫЕ НА ТЕРРИТОРИИ РОССИЙСКОЙ ФЕДЕРАЦИИ
</t>
  </si>
  <si>
    <t>Доходы от уплаты акцизов на автомобильный бензин, дизельное топливо, моторные масла для дизельных и карбюраторных (инжекторных) двигателей, подлежащих зачислению в местный бюджет</t>
  </si>
  <si>
    <t>Дорожное хозяйство (дорожные фонды)</t>
  </si>
  <si>
    <t>БЕЗВОЗМЕЗДНЫЕ ПОСТУПЛЕНИЯ</t>
  </si>
  <si>
    <t>БЕЗВОЗМЕЗДНЫЕ ПОСТУПЛЕНИЯ ОТ ДРУГИХ  БЮДЖЕТОВ БЮДЖЕТНОЙ СИСТЕМЫ РОССИЙСКОЙ ФЕДЕРАЦИИ</t>
  </si>
  <si>
    <t>СРЕДСТВА МАССОВОЙ ИНФОРМАЦИИ</t>
  </si>
  <si>
    <t>Периодическая печать и издательства</t>
  </si>
  <si>
    <t>12 00</t>
  </si>
  <si>
    <t>12 02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</si>
  <si>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</si>
  <si>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Субсидии бюджетам субъектов Российской Федерации и муниципальных образований (межбюджетные субсидии)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</si>
  <si>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</si>
  <si>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ПОКАЗАТЕЛИ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</si>
  <si>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</si>
  <si>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</si>
  <si>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000 106 06000 00 0000 110</t>
  </si>
  <si>
    <t xml:space="preserve"> 000 108 04000 01 0000 110</t>
  </si>
  <si>
    <t>000 108 00000 00 0000 000</t>
  </si>
  <si>
    <t>000 101 02010 01 0000 110</t>
  </si>
  <si>
    <t>000 101 02000 01 0000 110</t>
  </si>
  <si>
    <t>000 101 02020 01 0000 110</t>
  </si>
  <si>
    <t>000 10102030 01 0000 110</t>
  </si>
  <si>
    <t>000 101 00000 00 0000 000</t>
  </si>
  <si>
    <t>000 100 00000 00 0000 000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</si>
  <si>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</si>
  <si>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000 111 05000 00 0000 120</t>
  </si>
  <si>
    <t>000 111 00000 00 0000 000</t>
  </si>
  <si>
    <t>Приложение 3</t>
  </si>
  <si>
    <t>Увеличение остатков средств бюджета</t>
  </si>
  <si>
    <t>Уменьшение остатков средств бюджета</t>
  </si>
  <si>
    <t>Всего источников внутреннего финансирования</t>
  </si>
  <si>
    <t xml:space="preserve">Исполнено,         тыс. руб. </t>
  </si>
  <si>
    <t>905 01 05 02 01 10 0000 510</t>
  </si>
  <si>
    <t>905 01 05 02 01 10 0000 610</t>
  </si>
  <si>
    <t xml:space="preserve">Код </t>
  </si>
  <si>
    <t>000 106 06033 10 0000 110</t>
  </si>
  <si>
    <t>000 106 06043 10 0000 110</t>
  </si>
  <si>
    <t>000 111 0900000 0000 120</t>
  </si>
  <si>
    <t>04 12</t>
  </si>
  <si>
    <t>Другие вопросы в области национальной экономики</t>
  </si>
  <si>
    <t>Виллозского городского поселения</t>
  </si>
  <si>
    <t>000 202 29999 10 0000 151</t>
  </si>
  <si>
    <t>000 202 30000 00 0000 151</t>
  </si>
  <si>
    <t>000 202 35118 10 0000 151</t>
  </si>
  <si>
    <t>000 20230024 10 0000 151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</si>
  <si>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</si>
  <si>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</si>
  <si>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</si>
  <si>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000 219 00000 00 0000 000</t>
  </si>
  <si>
    <t>000 219 00000 10 0000 151</t>
  </si>
  <si>
    <t>000 219 60010 10 0000 151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</si>
  <si>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</si>
  <si>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000 111 05013 13 0000 120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</si>
  <si>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</si>
  <si>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>000 114 06313 13 0000 430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</si>
  <si>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</si>
  <si>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000 114 06000 00 0000 130</t>
  </si>
  <si>
    <t>ДОХОДЫ ОТ ПРОДАЖИ МАТЕРИАЛЬНЫХ И НЕМАТЕРИАЛЬНЫХ АКТИВОВ</t>
  </si>
  <si>
    <t>000 114 00000 00 0000 000</t>
  </si>
  <si>
    <t>000 111 0507513 0000 120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</si>
  <si>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</si>
  <si>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</si>
  <si>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</si>
  <si>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000 116 00000 00 0000000</t>
  </si>
  <si>
    <t>000 116 33000 00 0000 140</t>
  </si>
  <si>
    <t>000 116 33050 13 0000 140</t>
  </si>
  <si>
    <t>01 11</t>
  </si>
  <si>
    <t>Резервные  фонды</t>
  </si>
  <si>
    <t xml:space="preserve">Приложение </t>
  </si>
  <si>
    <t>Доходы</t>
  </si>
  <si>
    <t>Расходы</t>
  </si>
  <si>
    <t>Источники финансирования дефицита</t>
  </si>
  <si>
    <t>Наименование показателя</t>
  </si>
  <si>
    <t xml:space="preserve">План,                        тыс. руб. </t>
  </si>
  <si>
    <t>000 114 06013 13 0000 430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</si>
  <si>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</si>
  <si>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000 202 20000 00 0000 151</t>
  </si>
  <si>
    <t>000 202 25555 10 0000 151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</si>
  <si>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</si>
  <si>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01 07</t>
  </si>
  <si>
    <t>Обеспечение проведения выборов и референдумов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</si>
  <si>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</si>
  <si>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</si>
  <si>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</si>
  <si>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000 117 05000 00 0000 180</t>
  </si>
  <si>
    <t>000 117 00000 00 0000 000</t>
  </si>
  <si>
    <t>000 117 05050 13 0000 180</t>
  </si>
  <si>
    <t>000 11105313 13 0000 120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</si>
  <si>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</si>
  <si>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000 116 90050 13 0000 140</t>
  </si>
  <si>
    <t>000 116 90000 00 0000 140</t>
  </si>
  <si>
    <t>11 02</t>
  </si>
  <si>
    <t xml:space="preserve">Массовый спорт
</t>
  </si>
  <si>
    <t>Исполнение местного бюджета муниципального образования Виллозское городское поселение за 1 полугодие 2019 года</t>
  </si>
  <si>
    <t>исполнения местного бюджета муниципального образования Виллозское городское поселение за 1 полугодие 2019 года по доходам классификации доходов бюджетов</t>
  </si>
  <si>
    <t xml:space="preserve"> исполнения расходов местного бюджета муниципального образования Виллозское городское поселение за 1 полугодие 2019 года по разделам и подразделам классификации расходов бюджета</t>
  </si>
  <si>
    <t>ИСТОЧНИКИ ФИНАНСИРОВАНИЯ ДЕФИЦИТА БЮДЖЕТА                                                          муниципального образования Виллозское городское поселение за 1 полугодие 2019 года по кодам классификации источников финансирования дефицитов бюджета</t>
  </si>
  <si>
    <t>от "17" июля 2019 г. № 35</t>
  </si>
  <si>
    <t>План тыс. руб.</t>
  </si>
  <si>
    <t>% исполнения</t>
  </si>
  <si>
    <t>37500,9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</si>
</sst>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_ ;[Red]\-0\ "/>
    <numFmt numFmtId="182" formatCode="#,##0_ ;\-#,##0\ "/>
    <numFmt numFmtId="183" formatCode="#,##0&quot;р.&quot;"/>
    <numFmt numFmtId="184" formatCode="000000"/>
    <numFmt numFmtId="185" formatCode="#,##0_ ;[Red]\-#,##0\ "/>
    <numFmt numFmtId="186" formatCode="#,##0.00_ ;[Red]\-#,##0.00\ "/>
    <numFmt numFmtId="187" formatCode="0.00_ ;[Red]\-0.00\ "/>
    <numFmt numFmtId="188" formatCode="0.00_ ;\-0.00\ "/>
    <numFmt numFmtId="189" formatCode="0.0"/>
    <numFmt numFmtId="190" formatCode="mmm/yyyy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00"/>
    <numFmt numFmtId="197" formatCode="0.0000000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00"/>
    <numFmt numFmtId="206" formatCode="000"/>
    <numFmt numFmtId="207" formatCode="?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191" fontId="8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/>
    </xf>
    <xf numFmtId="191" fontId="9" fillId="0" borderId="11" xfId="0" applyNumberFormat="1" applyFont="1" applyBorder="1" applyAlignment="1">
      <alignment horizontal="center" vertical="center"/>
    </xf>
    <xf numFmtId="191" fontId="9" fillId="0" borderId="11" xfId="0" applyNumberFormat="1" applyFont="1" applyFill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91" fontId="9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91" fontId="9" fillId="0" borderId="0" xfId="0" applyNumberFormat="1" applyFont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center" wrapText="1"/>
    </xf>
    <xf numFmtId="191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top"/>
    </xf>
    <xf numFmtId="191" fontId="8" fillId="0" borderId="11" xfId="0" applyNumberFormat="1" applyFont="1" applyFill="1" applyBorder="1" applyAlignment="1">
      <alignment horizontal="left" vertical="center"/>
    </xf>
    <xf numFmtId="191" fontId="8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191" fontId="8" fillId="0" borderId="10" xfId="0" applyNumberFormat="1" applyFont="1" applyFill="1" applyBorder="1" applyAlignment="1">
      <alignment horizontal="right" vertical="center" wrapText="1"/>
    </xf>
    <xf numFmtId="191" fontId="9" fillId="0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Fill="1" applyBorder="1" applyAlignment="1">
      <alignment horizontal="right" vertical="center"/>
    </xf>
    <xf numFmtId="191" fontId="9" fillId="0" borderId="10" xfId="0" applyNumberFormat="1" applyFont="1" applyFill="1" applyBorder="1" applyAlignment="1">
      <alignment horizontal="right" vertical="center"/>
    </xf>
    <xf numFmtId="191" fontId="8" fillId="0" borderId="10" xfId="0" applyNumberFormat="1" applyFont="1" applyFill="1" applyBorder="1" applyAlignment="1">
      <alignment horizontal="right" vertical="center"/>
    </xf>
    <xf numFmtId="191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91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191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91" fontId="8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91" fontId="9" fillId="0" borderId="15" xfId="0" applyNumberFormat="1" applyFont="1" applyFill="1" applyBorder="1" applyAlignment="1">
      <alignment horizontal="center" vertical="center"/>
    </xf>
    <xf numFmtId="191" fontId="9" fillId="0" borderId="16" xfId="0" applyNumberFormat="1" applyFont="1" applyFill="1" applyBorder="1" applyAlignment="1">
      <alignment horizontal="center" vertical="center"/>
    </xf>
    <xf numFmtId="191" fontId="9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91" fontId="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A3" sqref="A3"/>
    </sheetView>
  </sheetViews>
  <sheetFormatPr defaultColWidth="9.125" defaultRowHeight="12.75"/>
  <cols>
    <col min="1" max="1" width="48.375" style="4" customWidth="1"/>
    <col min="2" max="2" width="15.125" style="4" customWidth="1"/>
    <col min="3" max="3" width="15.25390625" style="7" customWidth="1"/>
    <col min="4" max="4" width="20.00390625" style="4" customWidth="1"/>
    <col min="5" max="16384" width="9.125" style="4" customWidth="1"/>
  </cols>
  <sheetData>
    <row r="1" ht="12.75">
      <c r="C1" s="12" t="s">
        <v>158</v>
      </c>
    </row>
    <row r="2" ht="12.75">
      <c r="C2" s="12" t="s">
        <v>35</v>
      </c>
    </row>
    <row r="3" ht="12.75">
      <c r="C3" s="12" t="s">
        <v>130</v>
      </c>
    </row>
    <row r="4" ht="12.75">
      <c r="C4" s="12" t="s">
        <v>187</v>
      </c>
    </row>
    <row r="5" spans="1:3" ht="12.75">
      <c r="A5" s="63"/>
      <c r="B5" s="63"/>
      <c r="C5" s="64"/>
    </row>
    <row r="6" spans="1:4" s="35" customFormat="1" ht="47.25" customHeight="1">
      <c r="A6" s="67" t="s">
        <v>183</v>
      </c>
      <c r="B6" s="67"/>
      <c r="C6" s="67"/>
      <c r="D6" s="59"/>
    </row>
    <row r="7" spans="1:3" s="5" customFormat="1" ht="25.5">
      <c r="A7" s="3" t="s">
        <v>162</v>
      </c>
      <c r="B7" s="1" t="s">
        <v>163</v>
      </c>
      <c r="C7" s="1" t="s">
        <v>121</v>
      </c>
    </row>
    <row r="8" spans="1:3" s="5" customFormat="1" ht="20.25" customHeight="1">
      <c r="A8" s="56" t="s">
        <v>159</v>
      </c>
      <c r="B8" s="58">
        <v>348942.8</v>
      </c>
      <c r="C8" s="58">
        <v>162132.6</v>
      </c>
    </row>
    <row r="9" spans="1:3" s="5" customFormat="1" ht="20.25" customHeight="1">
      <c r="A9" s="56" t="s">
        <v>160</v>
      </c>
      <c r="B9" s="58">
        <v>666805.6</v>
      </c>
      <c r="C9" s="58">
        <v>87761.5</v>
      </c>
    </row>
    <row r="10" spans="1:3" s="7" customFormat="1" ht="21.75" customHeight="1">
      <c r="A10" s="11" t="s">
        <v>161</v>
      </c>
      <c r="B10" s="26">
        <f>-B8+B9</f>
        <v>317862.8</v>
      </c>
      <c r="C10" s="26">
        <f>-C8+C9</f>
        <v>-74371.1</v>
      </c>
    </row>
    <row r="11" spans="1:3" ht="24" customHeight="1">
      <c r="A11" s="68"/>
      <c r="B11" s="68"/>
      <c r="C11" s="62"/>
    </row>
    <row r="12" ht="12.75">
      <c r="C12" s="37"/>
    </row>
  </sheetData>
  <sheetProtection/>
  <mergeCells count="2">
    <mergeCell ref="A6:C6"/>
    <mergeCell ref="A11:B11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="120" zoomScaleNormal="120" zoomScalePageLayoutView="0" workbookViewId="0" topLeftCell="A1">
      <selection activeCell="A3" sqref="A3"/>
    </sheetView>
  </sheetViews>
  <sheetFormatPr defaultColWidth="9.125" defaultRowHeight="12.75"/>
  <cols>
    <col min="1" max="1" width="25.75390625" style="9" customWidth="1"/>
    <col min="2" max="2" width="42.00390625" style="4" customWidth="1"/>
    <col min="3" max="3" width="15.25390625" style="4" customWidth="1"/>
    <col min="4" max="16384" width="9.125" style="4" customWidth="1"/>
  </cols>
  <sheetData>
    <row r="1" ht="12.75">
      <c r="C1" s="12" t="s">
        <v>33</v>
      </c>
    </row>
    <row r="2" ht="12.75">
      <c r="C2" s="12" t="s">
        <v>35</v>
      </c>
    </row>
    <row r="3" ht="12.75">
      <c r="C3" s="12" t="s">
        <v>130</v>
      </c>
    </row>
    <row r="4" ht="12.75">
      <c r="C4" s="12" t="s">
        <v>187</v>
      </c>
    </row>
    <row r="5" spans="1:4" ht="15">
      <c r="A5" s="69" t="s">
        <v>102</v>
      </c>
      <c r="B5" s="69"/>
      <c r="C5" s="70"/>
      <c r="D5" s="70"/>
    </row>
    <row r="6" spans="1:4" ht="39" customHeight="1">
      <c r="A6" s="67" t="s">
        <v>184</v>
      </c>
      <c r="B6" s="67"/>
      <c r="C6" s="67"/>
      <c r="D6" s="65"/>
    </row>
    <row r="7" spans="1:3" s="5" customFormat="1" ht="25.5">
      <c r="A7" s="2" t="s">
        <v>45</v>
      </c>
      <c r="B7" s="3" t="s">
        <v>29</v>
      </c>
      <c r="C7" s="1" t="s">
        <v>14</v>
      </c>
    </row>
    <row r="8" spans="1:3" s="5" customFormat="1" ht="12.75">
      <c r="A8" s="6" t="s">
        <v>113</v>
      </c>
      <c r="B8" s="10" t="s">
        <v>65</v>
      </c>
      <c r="C8" s="25">
        <f>C9+C14+C19+C28+C36+C40+C45+C25+C48</f>
        <v>162132.59999999998</v>
      </c>
    </row>
    <row r="9" spans="1:3" s="7" customFormat="1" ht="12.75">
      <c r="A9" s="8" t="s">
        <v>112</v>
      </c>
      <c r="B9" s="11" t="s">
        <v>46</v>
      </c>
      <c r="C9" s="27">
        <f>C10</f>
        <v>83745.59999999999</v>
      </c>
    </row>
    <row r="10" spans="1:3" ht="12.75">
      <c r="A10" s="8" t="s">
        <v>109</v>
      </c>
      <c r="B10" s="11" t="s">
        <v>36</v>
      </c>
      <c r="C10" s="27">
        <f>C11+C12+C13</f>
        <v>83745.59999999999</v>
      </c>
    </row>
    <row r="11" spans="1:3" ht="65.25">
      <c r="A11" s="8" t="s">
        <v>108</v>
      </c>
      <c r="B11" s="11" t="s">
        <v>114</v>
      </c>
      <c r="C11" s="27">
        <v>83245.9</v>
      </c>
    </row>
    <row r="12" spans="1:3" ht="113.25" customHeight="1">
      <c r="A12" s="8" t="s">
        <v>110</v>
      </c>
      <c r="B12" s="11" t="s">
        <v>16</v>
      </c>
      <c r="C12" s="27">
        <v>23.4</v>
      </c>
    </row>
    <row r="13" spans="1:3" ht="39">
      <c r="A13" s="8" t="s">
        <v>111</v>
      </c>
      <c r="B13" s="11" t="s">
        <v>17</v>
      </c>
      <c r="C13" s="27">
        <v>476.3</v>
      </c>
    </row>
    <row r="14" spans="1:3" ht="48" customHeight="1">
      <c r="A14" s="40" t="s">
        <v>18</v>
      </c>
      <c r="B14" s="41" t="s">
        <v>90</v>
      </c>
      <c r="C14" s="30">
        <f>C15</f>
        <v>446.3</v>
      </c>
    </row>
    <row r="15" spans="1:3" ht="15" customHeight="1">
      <c r="A15" s="22" t="s">
        <v>19</v>
      </c>
      <c r="B15" s="73" t="s">
        <v>91</v>
      </c>
      <c r="C15" s="76">
        <v>446.3</v>
      </c>
    </row>
    <row r="16" spans="1:3" ht="15" customHeight="1">
      <c r="A16" s="22" t="s">
        <v>20</v>
      </c>
      <c r="B16" s="74"/>
      <c r="C16" s="77"/>
    </row>
    <row r="17" spans="1:3" ht="15" customHeight="1">
      <c r="A17" s="22" t="s">
        <v>21</v>
      </c>
      <c r="B17" s="74"/>
      <c r="C17" s="77"/>
    </row>
    <row r="18" spans="1:3" ht="17.25" customHeight="1">
      <c r="A18" s="22" t="s">
        <v>22</v>
      </c>
      <c r="B18" s="75"/>
      <c r="C18" s="78"/>
    </row>
    <row r="19" spans="1:3" ht="12.75">
      <c r="A19" s="8" t="s">
        <v>23</v>
      </c>
      <c r="B19" s="11" t="s">
        <v>28</v>
      </c>
      <c r="C19" s="27">
        <f>C20+C22</f>
        <v>65730.2</v>
      </c>
    </row>
    <row r="20" spans="1:3" ht="12.75">
      <c r="A20" s="8" t="s">
        <v>24</v>
      </c>
      <c r="B20" s="11" t="s">
        <v>27</v>
      </c>
      <c r="C20" s="27">
        <f>C21</f>
        <v>488.8</v>
      </c>
    </row>
    <row r="21" spans="1:3" ht="52.5">
      <c r="A21" s="8" t="s">
        <v>25</v>
      </c>
      <c r="B21" s="11" t="s">
        <v>26</v>
      </c>
      <c r="C21" s="28">
        <v>488.8</v>
      </c>
    </row>
    <row r="22" spans="1:3" ht="12.75">
      <c r="A22" s="8" t="s">
        <v>105</v>
      </c>
      <c r="B22" s="11" t="s">
        <v>37</v>
      </c>
      <c r="C22" s="28">
        <f>C23+C24</f>
        <v>65241.4</v>
      </c>
    </row>
    <row r="23" spans="1:3" ht="78.75">
      <c r="A23" s="8" t="s">
        <v>125</v>
      </c>
      <c r="B23" s="11" t="s">
        <v>103</v>
      </c>
      <c r="C23" s="28">
        <v>46192.8</v>
      </c>
    </row>
    <row r="24" spans="1:3" ht="78.75">
      <c r="A24" s="8" t="s">
        <v>126</v>
      </c>
      <c r="B24" s="11" t="s">
        <v>104</v>
      </c>
      <c r="C24" s="28">
        <v>19048.6</v>
      </c>
    </row>
    <row r="25" spans="1:3" ht="12.75">
      <c r="A25" s="8" t="s">
        <v>107</v>
      </c>
      <c r="B25" s="11" t="s">
        <v>67</v>
      </c>
      <c r="C25" s="28">
        <f>C26</f>
        <v>1.3</v>
      </c>
    </row>
    <row r="26" spans="1:3" ht="87.75" customHeight="1">
      <c r="A26" s="8" t="s">
        <v>106</v>
      </c>
      <c r="B26" s="11" t="s">
        <v>66</v>
      </c>
      <c r="C26" s="28">
        <f>C27</f>
        <v>1.3</v>
      </c>
    </row>
    <row r="27" spans="1:3" ht="78.75" customHeight="1">
      <c r="A27" s="8" t="s">
        <v>0</v>
      </c>
      <c r="B27" s="43" t="s">
        <v>66</v>
      </c>
      <c r="C27" s="28">
        <v>1.3</v>
      </c>
    </row>
    <row r="28" spans="1:5" ht="48.75" customHeight="1">
      <c r="A28" s="8" t="s">
        <v>116</v>
      </c>
      <c r="B28" s="11" t="s">
        <v>38</v>
      </c>
      <c r="C28" s="29">
        <f>C29+C33</f>
        <v>6264.599999999999</v>
      </c>
      <c r="E28" s="38"/>
    </row>
    <row r="29" spans="1:3" ht="101.25" customHeight="1">
      <c r="A29" s="40" t="s">
        <v>115</v>
      </c>
      <c r="B29" s="43" t="s">
        <v>101</v>
      </c>
      <c r="C29" s="29">
        <f>C30+C32</f>
        <v>5969.4</v>
      </c>
    </row>
    <row r="30" spans="1:3" ht="101.25" customHeight="1">
      <c r="A30" s="61" t="s">
        <v>142</v>
      </c>
      <c r="B30" s="11" t="s">
        <v>141</v>
      </c>
      <c r="C30" s="29">
        <v>5714.4</v>
      </c>
    </row>
    <row r="31" spans="1:3" ht="114.75" customHeight="1">
      <c r="A31" s="61" t="s">
        <v>177</v>
      </c>
      <c r="B31" s="11" t="s">
        <v>178</v>
      </c>
      <c r="C31" s="29">
        <v>0.1</v>
      </c>
    </row>
    <row r="32" spans="1:3" ht="44.25" customHeight="1">
      <c r="A32" s="40" t="s">
        <v>149</v>
      </c>
      <c r="B32" s="43" t="s">
        <v>3</v>
      </c>
      <c r="C32" s="29">
        <v>255</v>
      </c>
    </row>
    <row r="33" spans="1:3" ht="39">
      <c r="A33" s="8" t="s">
        <v>127</v>
      </c>
      <c r="B33" s="11" t="s">
        <v>64</v>
      </c>
      <c r="C33" s="29">
        <f>C34</f>
        <v>295.2</v>
      </c>
    </row>
    <row r="34" spans="1:7" ht="78.75">
      <c r="A34" s="8" t="s">
        <v>127</v>
      </c>
      <c r="B34" s="11" t="s">
        <v>5</v>
      </c>
      <c r="C34" s="29">
        <f>C35</f>
        <v>295.2</v>
      </c>
      <c r="G34" s="13"/>
    </row>
    <row r="35" spans="1:3" ht="78.75">
      <c r="A35" s="8" t="s">
        <v>4</v>
      </c>
      <c r="B35" s="11" t="s">
        <v>6</v>
      </c>
      <c r="C35" s="29">
        <v>295.2</v>
      </c>
    </row>
    <row r="36" spans="1:3" ht="26.25">
      <c r="A36" s="8" t="s">
        <v>148</v>
      </c>
      <c r="B36" s="11" t="s">
        <v>147</v>
      </c>
      <c r="C36" s="29">
        <f>C37</f>
        <v>3138.3999999999996</v>
      </c>
    </row>
    <row r="37" spans="1:3" ht="65.25">
      <c r="A37" s="8" t="s">
        <v>146</v>
      </c>
      <c r="B37" s="11" t="s">
        <v>145</v>
      </c>
      <c r="C37" s="29">
        <f>C38+C39</f>
        <v>3138.3999999999996</v>
      </c>
    </row>
    <row r="38" spans="1:3" ht="52.5">
      <c r="A38" s="61" t="s">
        <v>164</v>
      </c>
      <c r="B38" s="11" t="s">
        <v>165</v>
      </c>
      <c r="C38" s="29">
        <v>2819.7</v>
      </c>
    </row>
    <row r="39" spans="1:3" ht="105">
      <c r="A39" s="61" t="s">
        <v>144</v>
      </c>
      <c r="B39" s="11" t="s">
        <v>143</v>
      </c>
      <c r="C39" s="29">
        <v>318.7</v>
      </c>
    </row>
    <row r="40" spans="1:3" ht="12.75">
      <c r="A40" s="61" t="s">
        <v>153</v>
      </c>
      <c r="B40" s="11" t="s">
        <v>150</v>
      </c>
      <c r="C40" s="29">
        <f>C41+C43</f>
        <v>162.6</v>
      </c>
    </row>
    <row r="41" spans="1:3" ht="65.25">
      <c r="A41" s="61" t="s">
        <v>154</v>
      </c>
      <c r="B41" s="11" t="s">
        <v>151</v>
      </c>
      <c r="C41" s="29">
        <f>C42</f>
        <v>152.5</v>
      </c>
    </row>
    <row r="42" spans="1:3" ht="78.75">
      <c r="A42" s="61" t="s">
        <v>155</v>
      </c>
      <c r="B42" s="11" t="s">
        <v>152</v>
      </c>
      <c r="C42" s="29">
        <v>152.5</v>
      </c>
    </row>
    <row r="43" spans="1:3" ht="12.75">
      <c r="A43" s="61" t="s">
        <v>180</v>
      </c>
      <c r="B43" s="11"/>
      <c r="C43" s="29">
        <f>C44</f>
        <v>10.1</v>
      </c>
    </row>
    <row r="44" spans="1:3" ht="12.75">
      <c r="A44" s="61" t="s">
        <v>179</v>
      </c>
      <c r="B44" s="11"/>
      <c r="C44" s="29">
        <v>10.1</v>
      </c>
    </row>
    <row r="45" spans="1:3" ht="12.75">
      <c r="A45" s="61" t="s">
        <v>175</v>
      </c>
      <c r="B45" s="11" t="s">
        <v>171</v>
      </c>
      <c r="C45" s="29">
        <f>C46</f>
        <v>304.2</v>
      </c>
    </row>
    <row r="46" spans="1:3" ht="12.75">
      <c r="A46" s="61" t="s">
        <v>174</v>
      </c>
      <c r="B46" s="11" t="s">
        <v>172</v>
      </c>
      <c r="C46" s="29">
        <f>C47</f>
        <v>304.2</v>
      </c>
    </row>
    <row r="47" spans="1:3" ht="26.25">
      <c r="A47" s="61" t="s">
        <v>176</v>
      </c>
      <c r="B47" s="11" t="s">
        <v>173</v>
      </c>
      <c r="C47" s="29">
        <v>304.2</v>
      </c>
    </row>
    <row r="48" spans="1:3" ht="12.75">
      <c r="A48" s="45" t="s">
        <v>7</v>
      </c>
      <c r="B48" s="46" t="s">
        <v>93</v>
      </c>
      <c r="C48" s="47">
        <f>C49+C56</f>
        <v>2339.3999999999996</v>
      </c>
    </row>
    <row r="49" spans="1:3" ht="39">
      <c r="A49" s="40" t="s">
        <v>8</v>
      </c>
      <c r="B49" s="41" t="s">
        <v>94</v>
      </c>
      <c r="C49" s="42">
        <f>C50+C53</f>
        <v>3291.7</v>
      </c>
    </row>
    <row r="50" spans="1:3" ht="38.25" customHeight="1">
      <c r="A50" s="40" t="s">
        <v>166</v>
      </c>
      <c r="B50" s="44" t="s">
        <v>100</v>
      </c>
      <c r="C50" s="42">
        <f>C52+C51</f>
        <v>3149</v>
      </c>
    </row>
    <row r="51" spans="1:3" ht="61.5" customHeight="1">
      <c r="A51" s="40" t="s">
        <v>167</v>
      </c>
      <c r="B51" s="44" t="s">
        <v>168</v>
      </c>
      <c r="C51" s="42">
        <v>0</v>
      </c>
    </row>
    <row r="52" spans="1:3" ht="12.75">
      <c r="A52" s="40" t="s">
        <v>131</v>
      </c>
      <c r="B52" s="41" t="s">
        <v>68</v>
      </c>
      <c r="C52" s="42">
        <v>3149</v>
      </c>
    </row>
    <row r="53" spans="1:3" ht="26.25">
      <c r="A53" s="40" t="s">
        <v>132</v>
      </c>
      <c r="B53" s="41" t="s">
        <v>9</v>
      </c>
      <c r="C53" s="42">
        <f>C54+C55</f>
        <v>142.7</v>
      </c>
    </row>
    <row r="54" spans="1:3" ht="39">
      <c r="A54" s="40" t="s">
        <v>134</v>
      </c>
      <c r="B54" s="41" t="s">
        <v>11</v>
      </c>
      <c r="C54" s="42">
        <v>3.5</v>
      </c>
    </row>
    <row r="55" spans="1:3" ht="39">
      <c r="A55" s="40" t="s">
        <v>133</v>
      </c>
      <c r="B55" s="41" t="s">
        <v>10</v>
      </c>
      <c r="C55" s="42">
        <v>139.2</v>
      </c>
    </row>
    <row r="56" spans="1:3" ht="50.25" customHeight="1">
      <c r="A56" s="40" t="s">
        <v>138</v>
      </c>
      <c r="B56" s="60" t="s">
        <v>135</v>
      </c>
      <c r="C56" s="42">
        <f>C57</f>
        <v>-952.3</v>
      </c>
    </row>
    <row r="57" spans="1:3" ht="52.5">
      <c r="A57" s="40" t="s">
        <v>139</v>
      </c>
      <c r="B57" s="41" t="s">
        <v>136</v>
      </c>
      <c r="C57" s="42">
        <f>C58</f>
        <v>-952.3</v>
      </c>
    </row>
    <row r="58" spans="1:3" ht="52.5">
      <c r="A58" s="40" t="s">
        <v>140</v>
      </c>
      <c r="B58" s="41" t="s">
        <v>137</v>
      </c>
      <c r="C58" s="42">
        <v>-952.3</v>
      </c>
    </row>
    <row r="59" spans="1:3" ht="15" customHeight="1">
      <c r="A59" s="71"/>
      <c r="B59" s="72"/>
      <c r="C59" s="66">
        <f>C8+C48</f>
        <v>164471.99999999997</v>
      </c>
    </row>
    <row r="60" ht="12.75">
      <c r="C60" s="38"/>
    </row>
    <row r="61" ht="12.75">
      <c r="C61" s="38"/>
    </row>
  </sheetData>
  <sheetProtection/>
  <mergeCells count="5">
    <mergeCell ref="A5:D5"/>
    <mergeCell ref="A59:B59"/>
    <mergeCell ref="A6:C6"/>
    <mergeCell ref="B15:B18"/>
    <mergeCell ref="C15:C18"/>
  </mergeCells>
  <printOptions/>
  <pageMargins left="0.7874015748031497" right="0.43" top="0.91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20" zoomScaleNormal="120" zoomScaleSheetLayoutView="120" zoomScalePageLayoutView="0" workbookViewId="0" topLeftCell="A1">
      <selection activeCell="A2" sqref="A2"/>
    </sheetView>
  </sheetViews>
  <sheetFormatPr defaultColWidth="9.125" defaultRowHeight="12.75"/>
  <cols>
    <col min="1" max="1" width="44.75390625" style="13" customWidth="1"/>
    <col min="2" max="2" width="7.625" style="13" customWidth="1"/>
    <col min="3" max="3" width="8.50390625" style="13" customWidth="1"/>
    <col min="4" max="4" width="10.75390625" style="13" customWidth="1"/>
    <col min="5" max="5" width="8.875" style="13" customWidth="1"/>
    <col min="6" max="6" width="8.50390625" style="13" customWidth="1"/>
    <col min="7" max="16384" width="9.125" style="13" customWidth="1"/>
  </cols>
  <sheetData>
    <row r="1" ht="12.75">
      <c r="F1" s="12" t="s">
        <v>34</v>
      </c>
    </row>
    <row r="2" ht="12.75">
      <c r="F2" s="12" t="s">
        <v>35</v>
      </c>
    </row>
    <row r="3" ht="12.75">
      <c r="F3" s="12" t="s">
        <v>130</v>
      </c>
    </row>
    <row r="4" ht="12.75">
      <c r="F4" s="12" t="s">
        <v>187</v>
      </c>
    </row>
    <row r="6" spans="1:5" ht="15">
      <c r="A6" s="81" t="s">
        <v>102</v>
      </c>
      <c r="B6" s="81"/>
      <c r="C6" s="81"/>
      <c r="D6" s="81"/>
      <c r="E6" s="81"/>
    </row>
    <row r="7" spans="1:5" s="14" customFormat="1" ht="52.5" customHeight="1">
      <c r="A7" s="79" t="s">
        <v>185</v>
      </c>
      <c r="B7" s="79"/>
      <c r="C7" s="79"/>
      <c r="D7" s="79"/>
      <c r="E7" s="79"/>
    </row>
    <row r="8" spans="1:6" s="15" customFormat="1" ht="27.75" customHeight="1">
      <c r="A8" s="16"/>
      <c r="B8" s="90" t="s">
        <v>12</v>
      </c>
      <c r="C8" s="90" t="s">
        <v>13</v>
      </c>
      <c r="D8" s="91" t="s">
        <v>188</v>
      </c>
      <c r="E8" s="91" t="s">
        <v>15</v>
      </c>
      <c r="F8" s="91" t="s">
        <v>189</v>
      </c>
    </row>
    <row r="9" spans="1:6" s="15" customFormat="1" ht="12.75" customHeight="1">
      <c r="A9" s="16">
        <v>2</v>
      </c>
      <c r="B9" s="17">
        <v>3</v>
      </c>
      <c r="C9" s="17">
        <v>4</v>
      </c>
      <c r="D9" s="17">
        <v>5</v>
      </c>
      <c r="E9" s="17">
        <v>6</v>
      </c>
      <c r="F9" s="84">
        <v>7</v>
      </c>
    </row>
    <row r="10" spans="1:6" s="15" customFormat="1" ht="12.75">
      <c r="A10" s="18" t="s">
        <v>41</v>
      </c>
      <c r="B10" s="19" t="s">
        <v>48</v>
      </c>
      <c r="C10" s="19"/>
      <c r="D10" s="50">
        <f>D11+D12+D13+D14+D15</f>
        <v>67841.5</v>
      </c>
      <c r="E10" s="50">
        <f>E11+E12+E13+E14+E15</f>
        <v>17508.8</v>
      </c>
      <c r="F10" s="85">
        <f>E10/D10*100</f>
        <v>25.808391618699467</v>
      </c>
    </row>
    <row r="11" spans="1:6" s="49" customFormat="1" ht="54" customHeight="1">
      <c r="A11" s="48" t="s">
        <v>87</v>
      </c>
      <c r="B11" s="23"/>
      <c r="C11" s="23" t="s">
        <v>70</v>
      </c>
      <c r="D11" s="51">
        <v>6060</v>
      </c>
      <c r="E11" s="51">
        <v>2472.9</v>
      </c>
      <c r="F11" s="86"/>
    </row>
    <row r="12" spans="1:6" s="49" customFormat="1" ht="54" customHeight="1">
      <c r="A12" s="48" t="s">
        <v>99</v>
      </c>
      <c r="B12" s="23"/>
      <c r="C12" s="23" t="s">
        <v>47</v>
      </c>
      <c r="D12" s="51">
        <v>39605</v>
      </c>
      <c r="E12" s="51">
        <v>13205.7</v>
      </c>
      <c r="F12" s="86"/>
    </row>
    <row r="13" spans="1:6" s="49" customFormat="1" ht="12.75" customHeight="1">
      <c r="A13" s="48" t="s">
        <v>157</v>
      </c>
      <c r="B13" s="23"/>
      <c r="C13" s="23" t="s">
        <v>156</v>
      </c>
      <c r="D13" s="51">
        <v>1000</v>
      </c>
      <c r="E13" s="51">
        <v>0</v>
      </c>
      <c r="F13" s="86"/>
    </row>
    <row r="14" spans="1:6" s="49" customFormat="1" ht="12.75" customHeight="1">
      <c r="A14" s="48" t="s">
        <v>170</v>
      </c>
      <c r="B14" s="23"/>
      <c r="C14" s="23" t="s">
        <v>169</v>
      </c>
      <c r="D14" s="51">
        <v>800</v>
      </c>
      <c r="E14" s="51">
        <v>800</v>
      </c>
      <c r="F14" s="86"/>
    </row>
    <row r="15" spans="1:6" s="33" customFormat="1" ht="12.75" customHeight="1">
      <c r="A15" s="48" t="s">
        <v>81</v>
      </c>
      <c r="B15" s="23"/>
      <c r="C15" s="23" t="s">
        <v>82</v>
      </c>
      <c r="D15" s="51">
        <v>20376.5</v>
      </c>
      <c r="E15" s="51">
        <v>1030.2</v>
      </c>
      <c r="F15" s="87"/>
    </row>
    <row r="16" spans="1:6" ht="15.75" customHeight="1">
      <c r="A16" s="18" t="s">
        <v>83</v>
      </c>
      <c r="B16" s="19" t="s">
        <v>84</v>
      </c>
      <c r="C16" s="19"/>
      <c r="D16" s="52">
        <f>D17</f>
        <v>278.3</v>
      </c>
      <c r="E16" s="52">
        <f>E17</f>
        <v>115.9</v>
      </c>
      <c r="F16" s="85">
        <f>E16/D16*100</f>
        <v>41.64570607258354</v>
      </c>
    </row>
    <row r="17" spans="1:6" s="33" customFormat="1" ht="12" customHeight="1">
      <c r="A17" s="24" t="s">
        <v>85</v>
      </c>
      <c r="B17" s="22"/>
      <c r="C17" s="22" t="s">
        <v>86</v>
      </c>
      <c r="D17" s="51">
        <v>278.3</v>
      </c>
      <c r="E17" s="53">
        <v>115.9</v>
      </c>
      <c r="F17" s="87"/>
    </row>
    <row r="18" spans="1:6" ht="25.5">
      <c r="A18" s="31" t="s">
        <v>49</v>
      </c>
      <c r="B18" s="32" t="s">
        <v>50</v>
      </c>
      <c r="C18" s="32"/>
      <c r="D18" s="52">
        <f>D19+D20</f>
        <v>3106</v>
      </c>
      <c r="E18" s="52">
        <f>E19+E20</f>
        <v>397.7</v>
      </c>
      <c r="F18" s="85">
        <f>E18/D18*100</f>
        <v>12.804249839021248</v>
      </c>
    </row>
    <row r="19" spans="1:6" ht="39">
      <c r="A19" s="24" t="s">
        <v>69</v>
      </c>
      <c r="B19" s="22"/>
      <c r="C19" s="22" t="s">
        <v>51</v>
      </c>
      <c r="D19" s="51">
        <v>1986</v>
      </c>
      <c r="E19" s="53">
        <v>45.9</v>
      </c>
      <c r="F19" s="88"/>
    </row>
    <row r="20" spans="1:6" ht="12.75" customHeight="1">
      <c r="A20" s="24" t="s">
        <v>2</v>
      </c>
      <c r="B20" s="22"/>
      <c r="C20" s="22" t="s">
        <v>1</v>
      </c>
      <c r="D20" s="51">
        <v>1120</v>
      </c>
      <c r="E20" s="53">
        <v>351.8</v>
      </c>
      <c r="F20" s="88"/>
    </row>
    <row r="21" spans="1:6" ht="12.75">
      <c r="A21" s="20" t="s">
        <v>42</v>
      </c>
      <c r="B21" s="21" t="s">
        <v>52</v>
      </c>
      <c r="C21" s="21"/>
      <c r="D21" s="54">
        <f>D22+D23+D24</f>
        <v>55393.2</v>
      </c>
      <c r="E21" s="54">
        <f>E22+E23+E24</f>
        <v>5873.2</v>
      </c>
      <c r="F21" s="85">
        <f>E21/D21*100</f>
        <v>10.602745463342071</v>
      </c>
    </row>
    <row r="22" spans="1:6" ht="12.75" customHeight="1">
      <c r="A22" s="24" t="s">
        <v>54</v>
      </c>
      <c r="B22" s="22"/>
      <c r="C22" s="22" t="s">
        <v>53</v>
      </c>
      <c r="D22" s="51">
        <v>50</v>
      </c>
      <c r="E22" s="53">
        <v>0</v>
      </c>
      <c r="F22" s="88"/>
    </row>
    <row r="23" spans="1:6" ht="12.75">
      <c r="A23" s="24" t="s">
        <v>92</v>
      </c>
      <c r="B23" s="22"/>
      <c r="C23" s="22" t="s">
        <v>89</v>
      </c>
      <c r="D23" s="51">
        <v>51143.2</v>
      </c>
      <c r="E23" s="53">
        <v>5403.2</v>
      </c>
      <c r="F23" s="88"/>
    </row>
    <row r="24" spans="1:6" ht="12.75">
      <c r="A24" s="24" t="s">
        <v>129</v>
      </c>
      <c r="B24" s="22"/>
      <c r="C24" s="22" t="s">
        <v>128</v>
      </c>
      <c r="D24" s="51">
        <v>4200</v>
      </c>
      <c r="E24" s="53">
        <v>470</v>
      </c>
      <c r="F24" s="88"/>
    </row>
    <row r="25" spans="1:6" ht="12.75">
      <c r="A25" s="20" t="s">
        <v>30</v>
      </c>
      <c r="B25" s="21" t="s">
        <v>56</v>
      </c>
      <c r="C25" s="21"/>
      <c r="D25" s="54">
        <f>D26+D27+D28</f>
        <v>345780.1</v>
      </c>
      <c r="E25" s="54">
        <f>E26+E27+E28</f>
        <v>39347.5</v>
      </c>
      <c r="F25" s="85">
        <f>E25/D25*100</f>
        <v>11.379341957504206</v>
      </c>
    </row>
    <row r="26" spans="1:6" ht="12.75">
      <c r="A26" s="24" t="s">
        <v>55</v>
      </c>
      <c r="B26" s="22"/>
      <c r="C26" s="22" t="s">
        <v>57</v>
      </c>
      <c r="D26" s="51">
        <v>78259</v>
      </c>
      <c r="E26" s="53">
        <v>14174.6</v>
      </c>
      <c r="F26" s="88"/>
    </row>
    <row r="27" spans="1:6" ht="12.75">
      <c r="A27" s="24" t="s">
        <v>31</v>
      </c>
      <c r="B27" s="22"/>
      <c r="C27" s="22" t="s">
        <v>58</v>
      </c>
      <c r="D27" s="51">
        <v>131445</v>
      </c>
      <c r="E27" s="53">
        <v>4207</v>
      </c>
      <c r="F27" s="88"/>
    </row>
    <row r="28" spans="1:6" ht="12.75">
      <c r="A28" s="24" t="s">
        <v>44</v>
      </c>
      <c r="B28" s="22"/>
      <c r="C28" s="22" t="s">
        <v>59</v>
      </c>
      <c r="D28" s="51">
        <v>136076.1</v>
      </c>
      <c r="E28" s="53">
        <v>20965.9</v>
      </c>
      <c r="F28" s="88"/>
    </row>
    <row r="29" spans="1:6" ht="12" customHeight="1">
      <c r="A29" s="31" t="s">
        <v>73</v>
      </c>
      <c r="B29" s="32" t="s">
        <v>75</v>
      </c>
      <c r="C29" s="39"/>
      <c r="D29" s="52">
        <f>D30</f>
        <v>397</v>
      </c>
      <c r="E29" s="52">
        <f>E30</f>
        <v>0</v>
      </c>
      <c r="F29" s="89"/>
    </row>
    <row r="30" spans="1:6" ht="12" customHeight="1">
      <c r="A30" s="24" t="s">
        <v>74</v>
      </c>
      <c r="B30" s="22"/>
      <c r="C30" s="22" t="s">
        <v>76</v>
      </c>
      <c r="D30" s="51">
        <v>397</v>
      </c>
      <c r="E30" s="53">
        <v>0</v>
      </c>
      <c r="F30" s="89"/>
    </row>
    <row r="31" spans="1:6" ht="12.75">
      <c r="A31" s="20" t="s">
        <v>88</v>
      </c>
      <c r="B31" s="21" t="s">
        <v>60</v>
      </c>
      <c r="C31" s="32"/>
      <c r="D31" s="52" t="str">
        <f>D32</f>
        <v>37500,9</v>
      </c>
      <c r="E31" s="52">
        <f>E32</f>
        <v>13148.8</v>
      </c>
      <c r="F31" s="85">
        <f>E31/D31*100</f>
        <v>35.06262516366274</v>
      </c>
    </row>
    <row r="32" spans="1:6" ht="12.75">
      <c r="A32" s="24" t="s">
        <v>39</v>
      </c>
      <c r="B32" s="22"/>
      <c r="C32" s="22" t="s">
        <v>61</v>
      </c>
      <c r="D32" s="53" t="s">
        <v>190</v>
      </c>
      <c r="E32" s="53">
        <v>13148.8</v>
      </c>
      <c r="F32" s="88"/>
    </row>
    <row r="33" spans="1:6" ht="12.75">
      <c r="A33" s="20" t="s">
        <v>32</v>
      </c>
      <c r="B33" s="21" t="s">
        <v>62</v>
      </c>
      <c r="C33" s="19"/>
      <c r="D33" s="54">
        <f>D34+D35</f>
        <v>7790</v>
      </c>
      <c r="E33" s="54">
        <f>E34+E35</f>
        <v>3755.2</v>
      </c>
      <c r="F33" s="85">
        <f>E33/D33*100</f>
        <v>48.20539152759948</v>
      </c>
    </row>
    <row r="34" spans="1:6" ht="12.75">
      <c r="A34" s="24" t="s">
        <v>40</v>
      </c>
      <c r="B34" s="22"/>
      <c r="C34" s="22" t="s">
        <v>63</v>
      </c>
      <c r="D34" s="53">
        <v>1190</v>
      </c>
      <c r="E34" s="53">
        <v>479.5</v>
      </c>
      <c r="F34" s="88"/>
    </row>
    <row r="35" spans="1:6" ht="12.75" customHeight="1">
      <c r="A35" s="24" t="s">
        <v>72</v>
      </c>
      <c r="B35" s="22"/>
      <c r="C35" s="22" t="s">
        <v>71</v>
      </c>
      <c r="D35" s="53">
        <v>6600</v>
      </c>
      <c r="E35" s="53">
        <v>3275.7</v>
      </c>
      <c r="F35" s="88"/>
    </row>
    <row r="36" spans="1:6" ht="11.25" customHeight="1">
      <c r="A36" s="31" t="s">
        <v>77</v>
      </c>
      <c r="B36" s="32" t="s">
        <v>79</v>
      </c>
      <c r="C36" s="32"/>
      <c r="D36" s="52">
        <f>D37+D38</f>
        <v>149317.8</v>
      </c>
      <c r="E36" s="52">
        <f>E37+E38</f>
        <v>7461.9</v>
      </c>
      <c r="F36" s="85">
        <f>E36/D36*100</f>
        <v>4.997327847048376</v>
      </c>
    </row>
    <row r="37" spans="1:6" ht="12.75" customHeight="1">
      <c r="A37" s="24" t="s">
        <v>78</v>
      </c>
      <c r="B37" s="22"/>
      <c r="C37" s="22" t="s">
        <v>80</v>
      </c>
      <c r="D37" s="53">
        <v>10817.8</v>
      </c>
      <c r="E37" s="53">
        <v>7343.4</v>
      </c>
      <c r="F37" s="88"/>
    </row>
    <row r="38" spans="1:6" ht="12.75" customHeight="1">
      <c r="A38" s="24" t="s">
        <v>182</v>
      </c>
      <c r="B38" s="22"/>
      <c r="C38" s="22" t="s">
        <v>181</v>
      </c>
      <c r="D38" s="53">
        <v>138500</v>
      </c>
      <c r="E38" s="53">
        <v>118.5</v>
      </c>
      <c r="F38" s="88"/>
    </row>
    <row r="39" spans="1:6" ht="15.75" customHeight="1">
      <c r="A39" s="31" t="s">
        <v>95</v>
      </c>
      <c r="B39" s="32" t="s">
        <v>97</v>
      </c>
      <c r="C39" s="32"/>
      <c r="D39" s="52">
        <f>D40</f>
        <v>400</v>
      </c>
      <c r="E39" s="52">
        <f>E40</f>
        <v>152.5</v>
      </c>
      <c r="F39" s="85">
        <f>E39/D39*100</f>
        <v>38.125</v>
      </c>
    </row>
    <row r="40" spans="1:6" ht="12.75" customHeight="1">
      <c r="A40" s="24" t="s">
        <v>96</v>
      </c>
      <c r="B40" s="22"/>
      <c r="C40" s="22" t="s">
        <v>98</v>
      </c>
      <c r="D40" s="53">
        <v>400</v>
      </c>
      <c r="E40" s="53">
        <v>152.5</v>
      </c>
      <c r="F40" s="88"/>
    </row>
    <row r="41" spans="1:6" ht="15" customHeight="1">
      <c r="A41" s="80"/>
      <c r="B41" s="80"/>
      <c r="C41" s="80"/>
      <c r="D41" s="54">
        <f>D10+D16+D18+D21+D25+D31+D29+D33+D36+D39</f>
        <v>667804.8</v>
      </c>
      <c r="E41" s="54">
        <f>E10+E16+E18+E21+E25+E31+E29+E33+E36+E39</f>
        <v>87761.5</v>
      </c>
      <c r="F41" s="85">
        <f>E41/D41*100</f>
        <v>13.141789337243456</v>
      </c>
    </row>
    <row r="43" ht="12.75">
      <c r="D43" s="34"/>
    </row>
    <row r="44" ht="12.75">
      <c r="D44" s="34"/>
    </row>
  </sheetData>
  <sheetProtection/>
  <mergeCells count="3">
    <mergeCell ref="A41:C41"/>
    <mergeCell ref="A6:E6"/>
    <mergeCell ref="A7:E7"/>
  </mergeCells>
  <printOptions/>
  <pageMargins left="0.7874015748031497" right="0" top="0.7874015748031497" bottom="0.3937007874015748" header="0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zoomScalePageLayoutView="0" workbookViewId="0" topLeftCell="A1">
      <selection activeCell="A3" sqref="A2:A3"/>
    </sheetView>
  </sheetViews>
  <sheetFormatPr defaultColWidth="9.125" defaultRowHeight="12.75"/>
  <cols>
    <col min="1" max="1" width="43.75390625" style="4" customWidth="1"/>
    <col min="2" max="2" width="25.75390625" style="4" customWidth="1"/>
    <col min="3" max="3" width="15.25390625" style="7" customWidth="1"/>
    <col min="4" max="4" width="20.00390625" style="4" customWidth="1"/>
    <col min="5" max="16384" width="9.125" style="4" customWidth="1"/>
  </cols>
  <sheetData>
    <row r="1" ht="12.75">
      <c r="C1" s="12" t="s">
        <v>117</v>
      </c>
    </row>
    <row r="2" ht="12.75">
      <c r="C2" s="12" t="s">
        <v>35</v>
      </c>
    </row>
    <row r="3" ht="12.75">
      <c r="C3" s="12" t="s">
        <v>130</v>
      </c>
    </row>
    <row r="4" ht="12.75">
      <c r="C4" s="12" t="s">
        <v>187</v>
      </c>
    </row>
    <row r="6" spans="1:4" s="35" customFormat="1" ht="47.25" customHeight="1">
      <c r="A6" s="82" t="s">
        <v>186</v>
      </c>
      <c r="B6" s="82"/>
      <c r="C6" s="82"/>
      <c r="D6" s="59"/>
    </row>
    <row r="7" spans="1:3" s="5" customFormat="1" ht="25.5">
      <c r="A7" s="3" t="s">
        <v>43</v>
      </c>
      <c r="B7" s="1" t="s">
        <v>124</v>
      </c>
      <c r="C7" s="1" t="s">
        <v>121</v>
      </c>
    </row>
    <row r="8" spans="1:3" s="5" customFormat="1" ht="20.25" customHeight="1">
      <c r="A8" s="56" t="s">
        <v>118</v>
      </c>
      <c r="B8" s="57" t="s">
        <v>122</v>
      </c>
      <c r="C8" s="58">
        <f>-'Приложение 1'!C59</f>
        <v>-164471.99999999997</v>
      </c>
    </row>
    <row r="9" spans="1:3" s="7" customFormat="1" ht="21.75" customHeight="1">
      <c r="A9" s="11" t="s">
        <v>119</v>
      </c>
      <c r="B9" s="36" t="s">
        <v>123</v>
      </c>
      <c r="C9" s="26">
        <f>'Приложение 2'!D41</f>
        <v>667804.8</v>
      </c>
    </row>
    <row r="10" spans="1:3" ht="24" customHeight="1">
      <c r="A10" s="83" t="s">
        <v>120</v>
      </c>
      <c r="B10" s="83"/>
      <c r="C10" s="55">
        <f>C8+C9</f>
        <v>503332.80000000005</v>
      </c>
    </row>
    <row r="11" ht="12.75">
      <c r="C11" s="37"/>
    </row>
  </sheetData>
  <sheetProtection/>
  <mergeCells count="2">
    <mergeCell ref="A6:C6"/>
    <mergeCell ref="A10:B10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 Владимир</dc:creator>
  <cp:keywords/>
  <dc:description/>
  <cp:lastModifiedBy>SDuser</cp:lastModifiedBy>
  <cp:lastPrinted>2019-07-17T09:17:49Z</cp:lastPrinted>
  <dcterms:created xsi:type="dcterms:W3CDTF">2005-11-22T09:06:04Z</dcterms:created>
  <dcterms:modified xsi:type="dcterms:W3CDTF">2019-07-17T09:18:29Z</dcterms:modified>
  <cp:category/>
  <cp:version/>
  <cp:contentType/>
  <cp:contentStatus/>
</cp:coreProperties>
</file>