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15" windowHeight="6150" tabRatio="859" activeTab="5"/>
  </bookViews>
  <sheets>
    <sheet name="Доходы" sheetId="1" r:id="rId1"/>
    <sheet name="Перечень кодов" sheetId="2" r:id="rId2"/>
    <sheet name="Расходы функц." sheetId="3" r:id="rId3"/>
    <sheet name="Расходы ведомств." sheetId="4" r:id="rId4"/>
    <sheet name="Источники фин." sheetId="5" r:id="rId5"/>
    <sheet name="Благоустр. и кап. ремонт-оконч." sheetId="6" r:id="rId6"/>
  </sheets>
  <definedNames>
    <definedName name="_xlnm.Print_Area" localSheetId="3">'Расходы ведомств.'!$A$1:$F$111</definedName>
    <definedName name="_xlnm.Print_Area" localSheetId="2">'Расходы функц.'!$A$1:$E$110</definedName>
  </definedNames>
  <calcPr fullCalcOnLoad="1"/>
</workbook>
</file>

<file path=xl/sharedStrings.xml><?xml version="1.0" encoding="utf-8"?>
<sst xmlns="http://schemas.openxmlformats.org/spreadsheetml/2006/main" count="929" uniqueCount="376">
  <si>
    <t>январь-декабрь</t>
  </si>
  <si>
    <t>Налог на имущество физических лиц</t>
  </si>
  <si>
    <t>ИТОГО ДОХОДОВ</t>
  </si>
  <si>
    <t>НАЛОГИ НА ИМУЩЕСТВО</t>
  </si>
  <si>
    <t>№ п/п</t>
  </si>
  <si>
    <t>1.</t>
  </si>
  <si>
    <t>1.1.</t>
  </si>
  <si>
    <t>2.</t>
  </si>
  <si>
    <t>Наименование показателя</t>
  </si>
  <si>
    <t>Наименование статьи доходов</t>
  </si>
  <si>
    <t>раздел и подраздел</t>
  </si>
  <si>
    <t>целевая статья</t>
  </si>
  <si>
    <t>вид расхода</t>
  </si>
  <si>
    <t>Руководство и управление в сфере установленных функций</t>
  </si>
  <si>
    <t>2.1.</t>
  </si>
  <si>
    <t>Центральный аппарат</t>
  </si>
  <si>
    <t>005</t>
  </si>
  <si>
    <t>3.</t>
  </si>
  <si>
    <t>ЖИЛИЩНО-КОММУНАЛЬНОЕ ХОЗЯЙСТВО</t>
  </si>
  <si>
    <t>3.1.</t>
  </si>
  <si>
    <t>Коммунальное хозяйство</t>
  </si>
  <si>
    <t>4.</t>
  </si>
  <si>
    <t>4.1.</t>
  </si>
  <si>
    <t>5.</t>
  </si>
  <si>
    <t>5.1.</t>
  </si>
  <si>
    <t>6.</t>
  </si>
  <si>
    <t>СОЦИАЛЬНАЯ ПОЛИТИКА</t>
  </si>
  <si>
    <t>Приложение 2</t>
  </si>
  <si>
    <t>к Решению Совета депутатов</t>
  </si>
  <si>
    <t>МО Виллозское сельское поселение</t>
  </si>
  <si>
    <t>Налог на доходы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</si>
  <si>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</si>
  <si>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</si>
  <si>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 xml:space="preserve">Планируемый объем, тыс.руб. </t>
  </si>
  <si>
    <t>Вопросы топливно-энергетического комплекса</t>
  </si>
  <si>
    <t>Мероприятия в топливно-энергетической области</t>
  </si>
  <si>
    <t>Обеспечение деятельности подведомственных учреждений</t>
  </si>
  <si>
    <t>Культура</t>
  </si>
  <si>
    <t>Библиотеки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</si>
  <si>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</si>
  <si>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</si>
  <si>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Планируемый объем, тыс. руб.</t>
  </si>
  <si>
    <t>ОБЩЕГОСУДАРСТВЕННЫЕ ВОПРОСЫ</t>
  </si>
  <si>
    <t>НАЦИОНАЛЬНАЯ ЭКОНОМИКА</t>
  </si>
  <si>
    <t>Функционирование местных администраций</t>
  </si>
  <si>
    <t>Наименование источника</t>
  </si>
  <si>
    <t>Код бюджетной классификации</t>
  </si>
  <si>
    <t>Приложение 4</t>
  </si>
  <si>
    <t xml:space="preserve">Планируемый объем, тыс. руб. </t>
  </si>
  <si>
    <t>Благоустройство</t>
  </si>
  <si>
    <t>коды</t>
  </si>
  <si>
    <t>ГРБС</t>
  </si>
  <si>
    <t>Код доходов</t>
  </si>
  <si>
    <t>доходов бюджета МО Виллозское сельское поселение</t>
  </si>
  <si>
    <t>905</t>
  </si>
  <si>
    <t>1 17 01050 10 0000 180</t>
  </si>
  <si>
    <t>Невыясненные поступления, зачисляемые в бюджеты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</si>
  <si>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</si>
  <si>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</si>
  <si>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2 07 05000 10 0000 180</t>
  </si>
  <si>
    <t>Прочие безвозмездные поступления в бюджеты поселений</t>
  </si>
  <si>
    <t>1 14 01050 10 0000 410</t>
  </si>
  <si>
    <t>Доходы от продажи квартир, находящихся в собственности поселений</t>
  </si>
  <si>
    <t>1 17 05050 10 0000 180</t>
  </si>
  <si>
    <t>Прочие неналоговые доходы бюджетов поселений</t>
  </si>
  <si>
    <t>НАЛОГИ НА ПРИБЫЛЬ, ДОХОДЫ</t>
  </si>
  <si>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</si>
  <si>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</si>
  <si>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</si>
  <si>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</si>
  <si>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</si>
  <si>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</si>
  <si>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</si>
  <si>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</si>
  <si>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</si>
  <si>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</si>
  <si>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 xml:space="preserve">Доходы от продажи земельных участков, находящихся в в государственной и муниципальной собственности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</si>
  <si>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</si>
  <si>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</si>
  <si>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Выполнение функций органами местного самоуправления</t>
  </si>
  <si>
    <t>500</t>
  </si>
  <si>
    <t>002 00 00</t>
  </si>
  <si>
    <t>002 04 00</t>
  </si>
  <si>
    <t>002 08 00</t>
  </si>
  <si>
    <t xml:space="preserve">Глава местной администрации </t>
  </si>
  <si>
    <t>Резервные фонды</t>
  </si>
  <si>
    <t>01 04</t>
  </si>
  <si>
    <t>01 00</t>
  </si>
  <si>
    <t>070 00 00</t>
  </si>
  <si>
    <t>Резервные фонды местных администраций</t>
  </si>
  <si>
    <t>070 05 00</t>
  </si>
  <si>
    <t>Прочие расходы</t>
  </si>
  <si>
    <t>013</t>
  </si>
  <si>
    <t>НАЦИОНАЛЬНАЯ БЕЗОПАСНОСТЬ И ПРАВООХРАНИТЕЛЬНАЯ ДЕЯТЕЛЬНОСТЬ</t>
  </si>
  <si>
    <t>03 00</t>
  </si>
  <si>
    <t>03 09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</si>
  <si>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</si>
  <si>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</si>
  <si>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</si>
  <si>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</si>
  <si>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04 00</t>
  </si>
  <si>
    <t>04 02</t>
  </si>
  <si>
    <t>Топливно-энергетический комплекс</t>
  </si>
  <si>
    <t>248 00 00</t>
  </si>
  <si>
    <t>248 01 00</t>
  </si>
  <si>
    <t>Субсидии юридическим лицам</t>
  </si>
  <si>
    <t>006</t>
  </si>
  <si>
    <t>Жилищное хозяйство</t>
  </si>
  <si>
    <t>05 00</t>
  </si>
  <si>
    <t>05 01</t>
  </si>
  <si>
    <t xml:space="preserve">Поддержка жилищного хозяйства </t>
  </si>
  <si>
    <t>350 00 00</t>
  </si>
  <si>
    <t>350 02 00</t>
  </si>
  <si>
    <t>05 02</t>
  </si>
  <si>
    <t>Мероприятия в области коммунального хозяйства</t>
  </si>
  <si>
    <t xml:space="preserve">Поддержка коммунального хозяйства </t>
  </si>
  <si>
    <t>351 00 00</t>
  </si>
  <si>
    <t>351 05 00</t>
  </si>
  <si>
    <t>05 03</t>
  </si>
  <si>
    <t>600 00 00</t>
  </si>
  <si>
    <t>Уличное освещение</t>
  </si>
  <si>
    <t>600 01 00</t>
  </si>
  <si>
    <t>600 02 00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</si>
  <si>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</si>
  <si>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</si>
  <si>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</si>
  <si>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</si>
  <si>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Дворцы и дома культуры, другие учреждения культуры и средств массовой информации</t>
  </si>
  <si>
    <t>08 00</t>
  </si>
  <si>
    <t>08 01</t>
  </si>
  <si>
    <t>440 00 00</t>
  </si>
  <si>
    <t>440 99 00</t>
  </si>
  <si>
    <t>Выполнение функций бюджетными учреждениями</t>
  </si>
  <si>
    <t>001</t>
  </si>
  <si>
    <t>442 00 00</t>
  </si>
  <si>
    <t>442 99 00</t>
  </si>
  <si>
    <t>Другие вопросы в области здравоохранения, физической культуры и спорта</t>
  </si>
  <si>
    <t>102 00 00</t>
  </si>
  <si>
    <t>Бюджетные инвестиции</t>
  </si>
  <si>
    <t>003</t>
  </si>
  <si>
    <t>10 00</t>
  </si>
  <si>
    <t>10 01</t>
  </si>
  <si>
    <t>Доплаты к пенсиям, дополнительное пенсионное обеспечение</t>
  </si>
  <si>
    <t>491 00 00</t>
  </si>
  <si>
    <t>491 01 00</t>
  </si>
  <si>
    <t>Социальные выплаты</t>
  </si>
  <si>
    <t>Капитальный ремонт государственного жилищного фонда субъектов Российской Федерации и муниципального жилищного фонда</t>
  </si>
  <si>
    <t>Изменение остатков средств на счетах по учету средств бюджета</t>
  </si>
  <si>
    <t>главного администра-тора доходов</t>
  </si>
  <si>
    <t xml:space="preserve">Код бюджетной классификации </t>
  </si>
  <si>
    <t>Период выполнения работ</t>
  </si>
  <si>
    <t>Финансируемые работы</t>
  </si>
  <si>
    <t>Объем финансирования, тыс. руб.</t>
  </si>
  <si>
    <t>Капитальный ремонт жилищного фонда</t>
  </si>
  <si>
    <t xml:space="preserve">Уличное освещение </t>
  </si>
  <si>
    <t xml:space="preserve">Прочие мероприятия по благоустройству городских округов и поселений </t>
  </si>
  <si>
    <t>Итого объем финансирования по программе</t>
  </si>
  <si>
    <t>1. Электромонтажные работы по ремонту уличного освещения в деревнях МО Виллозское сельское поселение</t>
  </si>
  <si>
    <t>1 11 09000 00 0000 120</t>
  </si>
  <si>
    <t>Прочие доходы от использования имущества и  прав, находящихся  в  государственной и муниципальной собственности</t>
  </si>
  <si>
    <t>Прочие поступления от использования имущества, находящегося  в 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</si>
  <si>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1 11 09045 10 0000 120</t>
  </si>
  <si>
    <t>НАЛОГОВЫЕ И НЕНАЛОГОВЫЕ ДОХОДЫ</t>
  </si>
  <si>
    <t>Наименование доходов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</si>
  <si>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</si>
  <si>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</si>
  <si>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ГОСУДАРСТВЕННАЯ ПОШЛИНА</t>
  </si>
  <si>
    <t>Приложение 3</t>
  </si>
  <si>
    <t>1 06 04000 00 0000 110</t>
  </si>
  <si>
    <t>Транспортный налог</t>
  </si>
  <si>
    <t>1 08 04020 01 1000 110</t>
  </si>
  <si>
    <t>2 02 02999 10 0000 151</t>
  </si>
  <si>
    <t>Прочие субсидии бюджетам поселений</t>
  </si>
  <si>
    <t>905 01 05 00 00 00 0000 000</t>
  </si>
  <si>
    <t>февраль-декабрь</t>
  </si>
  <si>
    <t>КУЛЬТУРА, КИНЕМАТОГРАФИЯ И 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</si>
  <si>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</si>
  <si>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</si>
  <si>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Непрограммные инвестиции в основные фонды</t>
  </si>
  <si>
    <t>Изменение прочих остатков денежных средств                               бюджетов</t>
  </si>
  <si>
    <t>905 01 05 02 01 00 0000 000</t>
  </si>
  <si>
    <t>1 14 06000 00 0000 430</t>
  </si>
  <si>
    <t>2.2.</t>
  </si>
  <si>
    <t>2.3.</t>
  </si>
  <si>
    <t>4.2.</t>
  </si>
  <si>
    <t>2. Вывоз несанкционированных свалок в населенных пунктах МО Виллозское сельское поселение.</t>
  </si>
  <si>
    <t>2. Оплата потребленной электроэнергии для уличного освещения населенных пунктов.</t>
  </si>
  <si>
    <t>Ремонт и содержание объектов коммунального хозяйства</t>
  </si>
  <si>
    <t>Функционирование законодательных (представительных) органов</t>
  </si>
  <si>
    <t>01 03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</si>
  <si>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</si>
  <si>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</si>
  <si>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</si>
  <si>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</si>
  <si>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</si>
  <si>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</si>
  <si>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</si>
  <si>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</si>
  <si>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</si>
  <si>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МЕСТНАЯ АДМИНИСТРАЦИЯ МО ВИЛЛОЗСКОЕ СЕЛЬСКОЕ ПОСЕЛЕНИЕ</t>
  </si>
  <si>
    <t>июнь-август</t>
  </si>
  <si>
    <t>июль-сентябрь</t>
  </si>
  <si>
    <t>ИТОГО по подпрограмме:</t>
  </si>
  <si>
    <t>1. Уход за зелеными насаждениями на территории МО Виллозское сельское поселение, устройство газонов, посадка деревьев, цветочной рассады.</t>
  </si>
  <si>
    <t>апрель-май,                      сентябрь-октябрь</t>
  </si>
  <si>
    <t xml:space="preserve">1. Опиливание крон и валка аварийных деревьев по заявкам жителей МО Виллозское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</si>
  <si>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март-май</t>
  </si>
  <si>
    <t>февраль-август</t>
  </si>
  <si>
    <t xml:space="preserve">Содержание автомобильных дорог и инженерных сооружений на них в границах поселений в рамках благоустройства </t>
  </si>
  <si>
    <t>май-август</t>
  </si>
  <si>
    <t>Другие вопросы в области национальной экономики</t>
  </si>
  <si>
    <t>04 12</t>
  </si>
  <si>
    <t>Мероприятия в области строительства, архитектуры и градостроительства</t>
  </si>
  <si>
    <t>338 00 00</t>
  </si>
  <si>
    <t>10 03</t>
  </si>
  <si>
    <t>795 00 00</t>
  </si>
  <si>
    <t>Социальное обеспечение населения</t>
  </si>
  <si>
    <t>Целевая программа "Социальный транспорт"</t>
  </si>
  <si>
    <t>1 19 05000 10 0000 151</t>
  </si>
  <si>
    <t>Возврат  остатков субсидий, субвенций и иных межбюджетных трансфертов, имеющих целевое назначение, прошлых лет, из бюджетов поселений</t>
  </si>
  <si>
    <t>Мероприятия в области строительства, архитектуры и градостроительства (генеральный план)</t>
  </si>
  <si>
    <t>Населенный пункт</t>
  </si>
  <si>
    <t>№ дома</t>
  </si>
  <si>
    <t>Площадь</t>
  </si>
  <si>
    <t>июнь - сентябрь</t>
  </si>
  <si>
    <t xml:space="preserve">1. Асфальтирование внутренних дорог </t>
  </si>
  <si>
    <t>Расходы по содержанию мест захоронения и захоронение безрождных</t>
  </si>
  <si>
    <t>1.Расходы по содержанию мест захоронения и захоронение безрождных</t>
  </si>
  <si>
    <t>январь - декабрь</t>
  </si>
  <si>
    <t>3. Приобретение  детских площадок</t>
  </si>
  <si>
    <t>март - июнь</t>
  </si>
  <si>
    <t>4. Ремонт детских площадок</t>
  </si>
  <si>
    <t>май - июнь</t>
  </si>
  <si>
    <t>115 00000 00 0000 000</t>
  </si>
  <si>
    <t>600 04 00</t>
  </si>
  <si>
    <t>Расходы на содержание мест захоронения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</si>
  <si>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</si>
  <si>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</si>
  <si>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</si>
  <si>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0700</t>
  </si>
  <si>
    <t>0707</t>
  </si>
  <si>
    <t>431 00 00</t>
  </si>
  <si>
    <t>431 01 00</t>
  </si>
  <si>
    <t>Проведение мероприятий для детей и молодежи</t>
  </si>
  <si>
    <t>8. Прочие мероприятия в сфере благоустройства (по заявкам)</t>
  </si>
  <si>
    <t>Приложение 5</t>
  </si>
  <si>
    <t xml:space="preserve"> ФИЗИЧЕСКАЯ КУЛЬТУРА И СПОРТ</t>
  </si>
  <si>
    <t xml:space="preserve">Физическая культура </t>
  </si>
  <si>
    <t>11 00</t>
  </si>
  <si>
    <t>11 01</t>
  </si>
  <si>
    <t>11 05</t>
  </si>
  <si>
    <t xml:space="preserve"> 11 05</t>
  </si>
  <si>
    <t>Другие вопросы в области физической культуры и спорта</t>
  </si>
  <si>
    <t xml:space="preserve">Строительство объектов общегражданского назначения </t>
  </si>
  <si>
    <t>098 02 02</t>
  </si>
  <si>
    <t>Мероприятия по переселению граждан из аварийного жилищного фонда</t>
  </si>
  <si>
    <t>01 11</t>
  </si>
  <si>
    <t>102 02 01</t>
  </si>
  <si>
    <t>Адресная программа капитального ремонта муниципального жилищного фонда, содержания и благоустройства территории                                  МО Виллозское сельское поселение на 2012 год</t>
  </si>
  <si>
    <t>ПОСТУПЛЕНИЕ ДОХОДОВ В БЮДЖЕТ                                                                               МО Виллозское сельское поселение на 2012 год</t>
  </si>
  <si>
    <t>Депутаты представительного органа муниципального образования</t>
  </si>
  <si>
    <t>002 12 00</t>
  </si>
  <si>
    <t>РАСПРЕДЕЛЕНИЕ БЮДЖЕТНЫХ АССИГНОВАНИЙ ПО РАЗДЕЛАМ, ПОДРАЗДЕЛАМ, ЦЕЛЕВЫМ СТАТЬЯМ И ВИДАМ РАСХОДОВ КЛАССИФИКАЦИИ РАСХОДОВ БЮДЖЕТА МО Виллозское сельское поселение на 2012 год</t>
  </si>
  <si>
    <t>ВЕДОМСТВЕННАЯ СТРУКТУРА РАСХОДОВ БЮДЖЕТА                                                                                        МО Виллозское сельское поселение на 2012 год</t>
  </si>
  <si>
    <t>Прочие межбюджетные трансферты общего характера</t>
  </si>
  <si>
    <t>14 03</t>
  </si>
  <si>
    <t>Межбюджетные трансферты</t>
  </si>
  <si>
    <t>521 00 00</t>
  </si>
  <si>
    <t>Субсидии бюджету субъекта Российской Федерации из местных бюджетов для формирования региональногофонда финансовой поддержки поселений и регионального фонда финансовой поддержки муниципальных районов (городских округов)</t>
  </si>
  <si>
    <t>521 04 00</t>
  </si>
  <si>
    <t>Межбюджетные субсидии</t>
  </si>
  <si>
    <t>502</t>
  </si>
  <si>
    <t>Виллози</t>
  </si>
  <si>
    <t>Малое Карлино</t>
  </si>
  <si>
    <t>1,2,3</t>
  </si>
  <si>
    <t>апрель - сентябрь</t>
  </si>
  <si>
    <t>110м</t>
  </si>
  <si>
    <t>170м</t>
  </si>
  <si>
    <t>130м</t>
  </si>
  <si>
    <t>1300м</t>
  </si>
  <si>
    <t>д. Саксолово</t>
  </si>
  <si>
    <t>400м</t>
  </si>
  <si>
    <t>д. Ретселя д.Расколово</t>
  </si>
  <si>
    <t>д. Саксолово        д. Переккюля д. Аропаккузи</t>
  </si>
  <si>
    <t>3. Отсыпка дорог</t>
  </si>
  <si>
    <t xml:space="preserve">2. Асфальтирование и ремонт внутренних дорог нас. пунктов МО Виллозское сельское поселение </t>
  </si>
  <si>
    <t>2. Покос травы</t>
  </si>
  <si>
    <t>июнь - октябрь</t>
  </si>
  <si>
    <t>300 шт.</t>
  </si>
  <si>
    <t>д. Вариксолово</t>
  </si>
  <si>
    <t>д. Переккюля</t>
  </si>
  <si>
    <t>д. Аропаккузи</t>
  </si>
  <si>
    <t>5. Переоборудование контейнерных площадок</t>
  </si>
  <si>
    <t>6. Разбивка сквера на территории подворья</t>
  </si>
  <si>
    <t>май - сентябрь</t>
  </si>
  <si>
    <t>д. Виллози</t>
  </si>
  <si>
    <t>2. Капитальный ремонт шиферной кровли</t>
  </si>
  <si>
    <t>1. Капитальный ремонт мягкой кровли</t>
  </si>
  <si>
    <t>1. Капитальный ремонт системы ГВС</t>
  </si>
  <si>
    <t>2. Капитальный ремонт системы ХВС</t>
  </si>
  <si>
    <t>3. Капитальный ремонт системы отопления</t>
  </si>
  <si>
    <t>505 33 00</t>
  </si>
  <si>
    <t>Мероприятия в области социальной политики</t>
  </si>
  <si>
    <t>800 м2</t>
  </si>
  <si>
    <t>2040 м2</t>
  </si>
  <si>
    <t>150м</t>
  </si>
  <si>
    <t>Подпрограмма "Обеспечение жильем молодых семей"</t>
  </si>
  <si>
    <t>100 88 21</t>
  </si>
  <si>
    <t>Подпрограмма "Жилье для молодежи"</t>
  </si>
  <si>
    <t>Долгосрочная целевыя программа "Жилище"</t>
  </si>
  <si>
    <t>3. Установка приборов учета в населенных пунктах</t>
  </si>
  <si>
    <t>д. Саксолово        д. Переккюля     д. Аропаккузи</t>
  </si>
  <si>
    <t>098 02 04</t>
  </si>
  <si>
    <t>610</t>
  </si>
  <si>
    <t>900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</si>
  <si>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</si>
  <si>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</si>
  <si>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1 13 01995 10 0000 130</t>
  </si>
  <si>
    <t>Прочие доходы от оказания платных услуг (работ) получателями средств  бюджетов поселений</t>
  </si>
  <si>
    <t>1 13 02995 10 0000 130</t>
  </si>
  <si>
    <t xml:space="preserve">Прочие доходы от компенсации затрат 
бюджетов поселений
</t>
  </si>
  <si>
    <t>1 14 02053 10 0000 410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</si>
  <si>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</si>
  <si>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1 14 02053 10 0000 440</t>
  </si>
  <si>
    <t>Платежи, взимаемые органами управления (организациями) поселений за выполнение определенных функций</t>
  </si>
  <si>
    <t>1 15 02050 05 0000 140</t>
  </si>
  <si>
    <t>1 16 23051 10 0000 140</t>
  </si>
  <si>
    <t>1 16 23052 10 0000 140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</si>
  <si>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</si>
  <si>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Доходы от возмещения  ущерба при возникновении иных страховых, когда выгодоприобретателями выступают получатели средств бюджетов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</si>
  <si>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</si>
  <si>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 (по обязательствам, возникшим до 1 января 2008 года)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</si>
  <si>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</si>
  <si>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905 </t>
  </si>
  <si>
    <t>2 08 05000 10 0000 180</t>
  </si>
  <si>
    <t>115 02050 05 0000 140</t>
  </si>
  <si>
    <t>АДМИНИСТРАТИВНЫЕ ПЛАТЕЖИ И СБОРЫ</t>
  </si>
  <si>
    <t>2700 м2</t>
  </si>
  <si>
    <t>3600 п.м.</t>
  </si>
  <si>
    <t>1000 п.м.</t>
  </si>
  <si>
    <t>17, 17а</t>
  </si>
  <si>
    <t>д.1-4</t>
  </si>
  <si>
    <t>д. 5,9,12</t>
  </si>
  <si>
    <t>д.8,9</t>
  </si>
  <si>
    <t>д. Саксолово, Переккюля, Аропаккузи, Ретселя, Мюреля, Вариксолово</t>
  </si>
  <si>
    <t>900 м</t>
  </si>
  <si>
    <t xml:space="preserve"> д.3 светофор          д.7</t>
  </si>
  <si>
    <t>д. Малое Карлино д. 9, 13а, 18, 21   д. Виллози д.10</t>
  </si>
  <si>
    <t>7. Обслуживание светофоров</t>
  </si>
  <si>
    <t>д. Виллози               д. Малое Карлино</t>
  </si>
  <si>
    <t>4. Уборка придомовой территории населенных пунктов МО Виллозское сельское поселение (дворники), вывоз мусора.</t>
  </si>
  <si>
    <t>5. Ремонт и замена инженерных сетей в д. Виллози, Малое Карлино (по заявкам).</t>
  </si>
  <si>
    <t>5. Замена насосной группы ВНС</t>
  </si>
  <si>
    <t>6. Капитальный ремонт сетей ХВС (переданные в 2012г.) (1100,00)</t>
  </si>
  <si>
    <t>7. Капитальный ремонт сетей ГВС (1700,00)</t>
  </si>
  <si>
    <t xml:space="preserve">8. Капитальный ремонт теплосетей </t>
  </si>
  <si>
    <t>9. Замена сетевого насоса в котельной</t>
  </si>
  <si>
    <t>11. Газификация деревень</t>
  </si>
  <si>
    <t>12. Установка приборов учета</t>
  </si>
  <si>
    <t>10. Реконструкция водонапорных башен (переданная в 2012г.) (1600,00)</t>
  </si>
  <si>
    <t>4. Обустройство тротуаров и пешеходных дорожек</t>
  </si>
  <si>
    <t>5.Уборка внутренних дорог нас. пунктов МО Виллозское СП</t>
  </si>
  <si>
    <t>5. Паспортизация дорог</t>
  </si>
  <si>
    <t>6. Проектирование дорог</t>
  </si>
  <si>
    <t>3. Капитальный ремонт межпанельных швов</t>
  </si>
  <si>
    <t>4. Замена окон в подъездах</t>
  </si>
  <si>
    <t>Подпрограмма</t>
  </si>
  <si>
    <t>ПЕРЕЧЕНЬ
кодов классификации доходов, администрируемых местной администрацией МО Виллозское сельское поселение в 2012 году</t>
  </si>
  <si>
    <t>ИСТОЧНИКИ ФИНАНСИРОВАНИЯ ДЕФИЦИТА БЮДЖЕТА                                                          МО Виллозское сельское поселение на 2012 год</t>
  </si>
  <si>
    <t xml:space="preserve">Подпрограмма "Обеспечение жильем молодых семей" </t>
  </si>
  <si>
    <t>100 88 00</t>
  </si>
  <si>
    <t>104 02 00</t>
  </si>
  <si>
    <t>от "28" ноября 2011 г. № 84</t>
  </si>
  <si>
    <t>Приложение 6</t>
  </si>
  <si>
    <t xml:space="preserve">Приложение 7 </t>
  </si>
  <si>
    <t>13,14 ,16,17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</si>
</sst>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0_ ;[Red]\-0\ "/>
    <numFmt numFmtId="174" formatCode="#,##0_ ;\-#,##0\ "/>
    <numFmt numFmtId="175" formatCode="#,##0&quot;р.&quot;"/>
    <numFmt numFmtId="176" formatCode="000000"/>
    <numFmt numFmtId="177" formatCode="#,##0_ ;[Red]\-#,##0\ "/>
    <numFmt numFmtId="178" formatCode="#,##0.00_ ;[Red]\-#,##0.00\ "/>
    <numFmt numFmtId="179" formatCode="0.00_ ;[Red]\-0.00\ "/>
    <numFmt numFmtId="180" formatCode="0.00_ ;\-0.00\ "/>
    <numFmt numFmtId="181" formatCode="0.0"/>
    <numFmt numFmtId="182" formatCode="mmm/yyyy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top"/>
    </xf>
    <xf numFmtId="49" fontId="9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183" fontId="8" fillId="0" borderId="10" xfId="0" applyNumberFormat="1" applyFont="1" applyBorder="1" applyAlignment="1">
      <alignment horizontal="center" vertical="center" wrapText="1"/>
    </xf>
    <xf numFmtId="183" fontId="9" fillId="0" borderId="10" xfId="0" applyNumberFormat="1" applyFont="1" applyBorder="1" applyAlignment="1">
      <alignment horizontal="center" vertical="center" wrapText="1"/>
    </xf>
    <xf numFmtId="183" fontId="9" fillId="0" borderId="10" xfId="0" applyNumberFormat="1" applyFont="1" applyBorder="1" applyAlignment="1">
      <alignment horizontal="center" vertical="center"/>
    </xf>
    <xf numFmtId="183" fontId="9" fillId="0" borderId="11" xfId="0" applyNumberFormat="1" applyFont="1" applyBorder="1" applyAlignment="1">
      <alignment horizontal="center" vertical="center"/>
    </xf>
    <xf numFmtId="183" fontId="9" fillId="0" borderId="11" xfId="0" applyNumberFormat="1" applyFont="1" applyFill="1" applyBorder="1" applyAlignment="1">
      <alignment horizontal="center" vertical="center"/>
    </xf>
    <xf numFmtId="183" fontId="9" fillId="0" borderId="10" xfId="0" applyNumberFormat="1" applyFont="1" applyFill="1" applyBorder="1" applyAlignment="1">
      <alignment horizontal="center" vertical="center"/>
    </xf>
    <xf numFmtId="183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183" fontId="9" fillId="0" borderId="10" xfId="0" applyNumberFormat="1" applyFont="1" applyFill="1" applyBorder="1" applyAlignment="1">
      <alignment horizontal="center" vertical="center" wrapText="1"/>
    </xf>
    <xf numFmtId="183" fontId="9" fillId="0" borderId="10" xfId="0" applyNumberFormat="1" applyFont="1" applyFill="1" applyBorder="1" applyAlignment="1">
      <alignment horizontal="center" vertical="center"/>
    </xf>
    <xf numFmtId="183" fontId="8" fillId="0" borderId="10" xfId="0" applyNumberFormat="1" applyFont="1" applyFill="1" applyBorder="1" applyAlignment="1">
      <alignment horizontal="center" vertical="center"/>
    </xf>
    <xf numFmtId="183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83" fontId="9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83" fontId="9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7" fillId="0" borderId="0" xfId="53" applyFont="1">
      <alignment/>
      <protection/>
    </xf>
    <xf numFmtId="0" fontId="9" fillId="0" borderId="0" xfId="0" applyFont="1" applyAlignment="1">
      <alignment horizontal="right" vertical="center"/>
    </xf>
    <xf numFmtId="0" fontId="9" fillId="0" borderId="0" xfId="53" applyFont="1">
      <alignment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center" vertical="center"/>
      <protection/>
    </xf>
    <xf numFmtId="0" fontId="9" fillId="0" borderId="10" xfId="53" applyFont="1" applyBorder="1" applyAlignment="1">
      <alignment vertical="top" wrapText="1"/>
      <protection/>
    </xf>
    <xf numFmtId="0" fontId="9" fillId="0" borderId="10" xfId="53" applyFont="1" applyBorder="1" applyAlignment="1">
      <alignment horizontal="center" vertical="top"/>
      <protection/>
    </xf>
    <xf numFmtId="0" fontId="9" fillId="0" borderId="0" xfId="53" applyFont="1" applyAlignment="1">
      <alignment vertical="top"/>
      <protection/>
    </xf>
    <xf numFmtId="0" fontId="8" fillId="0" borderId="10" xfId="0" applyFont="1" applyFill="1" applyBorder="1" applyAlignment="1">
      <alignment horizontal="center" vertical="top" wrapText="1"/>
    </xf>
    <xf numFmtId="4" fontId="7" fillId="0" borderId="0" xfId="53" applyNumberFormat="1" applyFont="1">
      <alignment/>
      <protection/>
    </xf>
    <xf numFmtId="0" fontId="9" fillId="0" borderId="12" xfId="53" applyFont="1" applyBorder="1" applyAlignment="1">
      <alignment vertical="top" wrapText="1"/>
      <protection/>
    </xf>
    <xf numFmtId="183" fontId="9" fillId="0" borderId="10" xfId="0" applyNumberFormat="1" applyFont="1" applyFill="1" applyBorder="1" applyAlignment="1">
      <alignment horizontal="center" vertical="center" wrapText="1"/>
    </xf>
    <xf numFmtId="183" fontId="9" fillId="0" borderId="12" xfId="53" applyNumberFormat="1" applyFont="1" applyBorder="1" applyAlignment="1">
      <alignment horizontal="center"/>
      <protection/>
    </xf>
    <xf numFmtId="0" fontId="9" fillId="0" borderId="12" xfId="53" applyFont="1" applyBorder="1" applyAlignment="1">
      <alignment horizontal="center"/>
      <protection/>
    </xf>
    <xf numFmtId="183" fontId="8" fillId="0" borderId="10" xfId="53" applyNumberFormat="1" applyFont="1" applyBorder="1" applyAlignment="1">
      <alignment horizontal="center"/>
      <protection/>
    </xf>
    <xf numFmtId="183" fontId="9" fillId="0" borderId="10" xfId="53" applyNumberFormat="1" applyFont="1" applyBorder="1" applyAlignment="1">
      <alignment horizontal="center"/>
      <protection/>
    </xf>
    <xf numFmtId="0" fontId="9" fillId="0" borderId="10" xfId="53" applyFont="1" applyBorder="1" applyAlignment="1">
      <alignment horizontal="center"/>
      <protection/>
    </xf>
    <xf numFmtId="0" fontId="9" fillId="0" borderId="10" xfId="53" applyFont="1" applyBorder="1" applyAlignment="1">
      <alignment horizontal="center" wrapText="1"/>
      <protection/>
    </xf>
    <xf numFmtId="0" fontId="8" fillId="0" borderId="13" xfId="53" applyFont="1" applyBorder="1" applyAlignment="1">
      <alignment horizontal="center"/>
      <protection/>
    </xf>
    <xf numFmtId="0" fontId="8" fillId="0" borderId="13" xfId="53" applyFont="1" applyBorder="1" applyAlignment="1">
      <alignment horizontal="right" vertical="top" wrapText="1"/>
      <protection/>
    </xf>
    <xf numFmtId="0" fontId="9" fillId="0" borderId="11" xfId="53" applyFont="1" applyBorder="1" applyAlignment="1">
      <alignment vertical="top"/>
      <protection/>
    </xf>
    <xf numFmtId="0" fontId="9" fillId="0" borderId="14" xfId="53" applyFont="1" applyBorder="1" applyAlignment="1">
      <alignment vertical="top" wrapText="1"/>
      <protection/>
    </xf>
    <xf numFmtId="0" fontId="9" fillId="0" borderId="13" xfId="53" applyFont="1" applyBorder="1" applyAlignment="1">
      <alignment horizontal="center" vertical="top"/>
      <protection/>
    </xf>
    <xf numFmtId="0" fontId="9" fillId="0" borderId="11" xfId="53" applyFont="1" applyBorder="1" applyAlignment="1">
      <alignment horizontal="left" vertical="top" wrapText="1"/>
      <protection/>
    </xf>
    <xf numFmtId="0" fontId="9" fillId="0" borderId="10" xfId="53" applyFont="1" applyBorder="1" applyAlignment="1">
      <alignment horizontal="left"/>
      <protection/>
    </xf>
    <xf numFmtId="49" fontId="8" fillId="0" borderId="10" xfId="0" applyNumberFormat="1" applyFont="1" applyFill="1" applyBorder="1" applyAlignment="1">
      <alignment horizontal="center" vertical="center"/>
    </xf>
    <xf numFmtId="183" fontId="9" fillId="0" borderId="12" xfId="53" applyNumberFormat="1" applyFont="1" applyBorder="1" applyAlignment="1">
      <alignment horizont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53" applyFont="1" applyFill="1" applyBorder="1" applyAlignment="1">
      <alignment horizontal="left" vertical="top" wrapText="1"/>
      <protection/>
    </xf>
    <xf numFmtId="0" fontId="9" fillId="0" borderId="10" xfId="53" applyFont="1" applyFill="1" applyBorder="1" applyAlignment="1">
      <alignment horizontal="center"/>
      <protection/>
    </xf>
    <xf numFmtId="183" fontId="9" fillId="0" borderId="10" xfId="53" applyNumberFormat="1" applyFont="1" applyFill="1" applyBorder="1" applyAlignment="1">
      <alignment horizontal="center"/>
      <protection/>
    </xf>
    <xf numFmtId="0" fontId="9" fillId="0" borderId="14" xfId="53" applyFont="1" applyFill="1" applyBorder="1" applyAlignment="1">
      <alignment vertical="top" wrapText="1"/>
      <protection/>
    </xf>
    <xf numFmtId="0" fontId="9" fillId="0" borderId="10" xfId="53" applyFont="1" applyFill="1" applyBorder="1" applyAlignment="1">
      <alignment horizontal="center" vertical="top"/>
      <protection/>
    </xf>
    <xf numFmtId="0" fontId="9" fillId="0" borderId="13" xfId="53" applyFont="1" applyFill="1" applyBorder="1" applyAlignment="1">
      <alignment horizontal="center" vertical="top"/>
      <protection/>
    </xf>
    <xf numFmtId="183" fontId="9" fillId="0" borderId="10" xfId="53" applyNumberFormat="1" applyFont="1" applyFill="1" applyBorder="1" applyAlignment="1">
      <alignment horizontal="center"/>
      <protection/>
    </xf>
    <xf numFmtId="0" fontId="9" fillId="0" borderId="13" xfId="53" applyFont="1" applyBorder="1" applyAlignment="1">
      <alignment horizontal="center" wrapText="1"/>
      <protection/>
    </xf>
    <xf numFmtId="0" fontId="9" fillId="0" borderId="13" xfId="53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center" wrapText="1"/>
      <protection/>
    </xf>
    <xf numFmtId="0" fontId="9" fillId="0" borderId="12" xfId="53" applyFont="1" applyBorder="1" applyAlignment="1">
      <alignment horizontal="center" vertical="top"/>
      <protection/>
    </xf>
    <xf numFmtId="183" fontId="9" fillId="0" borderId="15" xfId="53" applyNumberFormat="1" applyFont="1" applyFill="1" applyBorder="1" applyAlignment="1">
      <alignment horizontal="center"/>
      <protection/>
    </xf>
    <xf numFmtId="183" fontId="9" fillId="0" borderId="12" xfId="53" applyNumberFormat="1" applyFont="1" applyFill="1" applyBorder="1" applyAlignment="1">
      <alignment horizontal="center"/>
      <protection/>
    </xf>
    <xf numFmtId="183" fontId="9" fillId="0" borderId="12" xfId="53" applyNumberFormat="1" applyFont="1" applyFill="1" applyBorder="1" applyAlignment="1">
      <alignment horizontal="center" wrapText="1"/>
      <protection/>
    </xf>
    <xf numFmtId="0" fontId="9" fillId="0" borderId="10" xfId="53" applyFont="1" applyBorder="1" applyAlignment="1">
      <alignment horizontal="left" wrapText="1"/>
      <protection/>
    </xf>
    <xf numFmtId="183" fontId="9" fillId="0" borderId="10" xfId="0" applyNumberFormat="1" applyFont="1" applyFill="1" applyBorder="1" applyAlignment="1">
      <alignment horizontal="center" vertical="center"/>
    </xf>
    <xf numFmtId="0" fontId="9" fillId="0" borderId="11" xfId="53" applyFont="1" applyBorder="1" applyAlignment="1">
      <alignment vertical="top" wrapText="1"/>
      <protection/>
    </xf>
    <xf numFmtId="0" fontId="9" fillId="0" borderId="12" xfId="53" applyFont="1" applyBorder="1" applyAlignment="1">
      <alignment vertical="top"/>
      <protection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53" applyFont="1" applyBorder="1" applyAlignment="1">
      <alignment horizontal="right" vertical="top" wrapText="1"/>
      <protection/>
    </xf>
    <xf numFmtId="0" fontId="8" fillId="0" borderId="13" xfId="53" applyFont="1" applyBorder="1" applyAlignment="1">
      <alignment horizontal="right" vertical="top" wrapText="1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8" xfId="53" applyFont="1" applyBorder="1" applyAlignment="1">
      <alignment horizontal="left" vertical="top" wrapText="1"/>
      <protection/>
    </xf>
    <xf numFmtId="0" fontId="9" fillId="0" borderId="11" xfId="53" applyFont="1" applyBorder="1" applyAlignment="1">
      <alignment horizontal="left" vertical="top" wrapText="1"/>
      <protection/>
    </xf>
    <xf numFmtId="0" fontId="9" fillId="0" borderId="10" xfId="53" applyFont="1" applyBorder="1" applyAlignment="1">
      <alignment vertical="top"/>
      <protection/>
    </xf>
    <xf numFmtId="0" fontId="9" fillId="0" borderId="12" xfId="53" applyFont="1" applyBorder="1" applyAlignment="1">
      <alignment vertical="top" wrapText="1"/>
      <protection/>
    </xf>
    <xf numFmtId="0" fontId="9" fillId="0" borderId="18" xfId="53" applyFont="1" applyBorder="1" applyAlignment="1">
      <alignment vertical="top" wrapText="1"/>
      <protection/>
    </xf>
    <xf numFmtId="0" fontId="9" fillId="0" borderId="18" xfId="53" applyFont="1" applyBorder="1" applyAlignment="1">
      <alignment vertical="top"/>
      <protection/>
    </xf>
    <xf numFmtId="0" fontId="9" fillId="0" borderId="11" xfId="53" applyFont="1" applyBorder="1" applyAlignment="1">
      <alignment vertical="top"/>
      <protection/>
    </xf>
    <xf numFmtId="0" fontId="6" fillId="0" borderId="17" xfId="53" applyFont="1" applyBorder="1" applyAlignment="1">
      <alignment horizontal="center" wrapText="1"/>
      <protection/>
    </xf>
    <xf numFmtId="0" fontId="8" fillId="0" borderId="14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/>
      <protection/>
    </xf>
    <xf numFmtId="0" fontId="8" fillId="0" borderId="13" xfId="53" applyFont="1" applyBorder="1" applyAlignment="1">
      <alignment horizontal="center"/>
      <protection/>
    </xf>
    <xf numFmtId="0" fontId="9" fillId="0" borderId="10" xfId="53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="120" zoomScaleNormal="120" zoomScalePageLayoutView="0" workbookViewId="0" topLeftCell="A1">
      <selection activeCell="G6" sqref="G6"/>
    </sheetView>
  </sheetViews>
  <sheetFormatPr defaultColWidth="9.00390625" defaultRowHeight="12.75"/>
  <cols>
    <col min="1" max="1" width="7.25390625" style="9" customWidth="1"/>
    <col min="2" max="2" width="25.75390625" style="9" customWidth="1"/>
    <col min="3" max="3" width="40.75390625" style="4" customWidth="1"/>
    <col min="4" max="4" width="15.25390625" style="4" customWidth="1"/>
    <col min="5" max="16384" width="9.125" style="4" customWidth="1"/>
  </cols>
  <sheetData>
    <row r="1" ht="12.75">
      <c r="D1" s="12" t="s">
        <v>27</v>
      </c>
    </row>
    <row r="2" ht="12.75">
      <c r="D2" s="12" t="s">
        <v>28</v>
      </c>
    </row>
    <row r="3" ht="12.75">
      <c r="D3" s="12" t="s">
        <v>29</v>
      </c>
    </row>
    <row r="4" ht="12.75">
      <c r="D4" s="12" t="s">
        <v>372</v>
      </c>
    </row>
    <row r="6" spans="1:4" ht="31.5" customHeight="1">
      <c r="A6" s="111" t="s">
        <v>259</v>
      </c>
      <c r="B6" s="111"/>
      <c r="C6" s="112"/>
      <c r="D6" s="112"/>
    </row>
    <row r="7" spans="1:4" s="5" customFormat="1" ht="25.5">
      <c r="A7" s="2" t="s">
        <v>4</v>
      </c>
      <c r="B7" s="2" t="s">
        <v>52</v>
      </c>
      <c r="C7" s="3" t="s">
        <v>9</v>
      </c>
      <c r="D7" s="1" t="s">
        <v>33</v>
      </c>
    </row>
    <row r="8" spans="1:4" s="5" customFormat="1" ht="12.75">
      <c r="A8" s="6"/>
      <c r="B8" s="6" t="s">
        <v>66</v>
      </c>
      <c r="C8" s="10" t="s">
        <v>162</v>
      </c>
      <c r="D8" s="30">
        <f>D9+D11+D17+D20+D22+D15</f>
        <v>111951.2</v>
      </c>
    </row>
    <row r="9" spans="1:4" s="7" customFormat="1" ht="12.75">
      <c r="A9" s="8" t="s">
        <v>5</v>
      </c>
      <c r="B9" s="8" t="s">
        <v>67</v>
      </c>
      <c r="C9" s="11" t="s">
        <v>65</v>
      </c>
      <c r="D9" s="32">
        <f>D10</f>
        <v>65318.5</v>
      </c>
    </row>
    <row r="10" spans="1:4" ht="12.75">
      <c r="A10" s="8" t="s">
        <v>6</v>
      </c>
      <c r="B10" s="8" t="s">
        <v>68</v>
      </c>
      <c r="C10" s="11" t="s">
        <v>30</v>
      </c>
      <c r="D10" s="32">
        <v>65318.5</v>
      </c>
    </row>
    <row r="11" spans="1:4" ht="12.75">
      <c r="A11" s="8" t="s">
        <v>7</v>
      </c>
      <c r="B11" s="8" t="s">
        <v>69</v>
      </c>
      <c r="C11" s="11" t="s">
        <v>3</v>
      </c>
      <c r="D11" s="32">
        <f>D12+D14+D13</f>
        <v>33391.7</v>
      </c>
    </row>
    <row r="12" spans="1:4" ht="12.75">
      <c r="A12" s="8" t="s">
        <v>14</v>
      </c>
      <c r="B12" s="8" t="s">
        <v>70</v>
      </c>
      <c r="C12" s="11" t="s">
        <v>1</v>
      </c>
      <c r="D12" s="32">
        <v>396.7</v>
      </c>
    </row>
    <row r="13" spans="1:6" ht="12.75">
      <c r="A13" s="8" t="s">
        <v>182</v>
      </c>
      <c r="B13" s="8" t="s">
        <v>168</v>
      </c>
      <c r="C13" s="11" t="s">
        <v>169</v>
      </c>
      <c r="D13" s="33">
        <v>2995</v>
      </c>
      <c r="F13" s="50"/>
    </row>
    <row r="14" spans="1:4" ht="12.75">
      <c r="A14" s="8" t="s">
        <v>183</v>
      </c>
      <c r="B14" s="8" t="s">
        <v>71</v>
      </c>
      <c r="C14" s="11" t="s">
        <v>31</v>
      </c>
      <c r="D14" s="33">
        <v>30000</v>
      </c>
    </row>
    <row r="15" spans="1:4" ht="12.75">
      <c r="A15" s="8" t="s">
        <v>17</v>
      </c>
      <c r="B15" s="8" t="s">
        <v>165</v>
      </c>
      <c r="C15" s="11" t="s">
        <v>166</v>
      </c>
      <c r="D15" s="33">
        <f>D16</f>
        <v>25</v>
      </c>
    </row>
    <row r="16" spans="1:4" ht="87.75" customHeight="1">
      <c r="A16" s="8" t="s">
        <v>19</v>
      </c>
      <c r="B16" s="8" t="s">
        <v>170</v>
      </c>
      <c r="C16" s="11" t="s">
        <v>164</v>
      </c>
      <c r="D16" s="33">
        <v>25</v>
      </c>
    </row>
    <row r="17" spans="1:6" ht="48.75" customHeight="1">
      <c r="A17" s="8" t="s">
        <v>21</v>
      </c>
      <c r="B17" s="8" t="s">
        <v>72</v>
      </c>
      <c r="C17" s="11" t="s">
        <v>32</v>
      </c>
      <c r="D17" s="34">
        <f>D18+D19</f>
        <v>12010</v>
      </c>
      <c r="F17" s="50"/>
    </row>
    <row r="18" spans="1:4" ht="88.5" customHeight="1">
      <c r="A18" s="8" t="s">
        <v>22</v>
      </c>
      <c r="B18" s="8" t="s">
        <v>73</v>
      </c>
      <c r="C18" s="11" t="s">
        <v>316</v>
      </c>
      <c r="D18" s="34">
        <v>11410</v>
      </c>
    </row>
    <row r="19" spans="1:4" ht="38.25">
      <c r="A19" s="8" t="s">
        <v>184</v>
      </c>
      <c r="B19" s="8" t="s">
        <v>158</v>
      </c>
      <c r="C19" s="11" t="s">
        <v>159</v>
      </c>
      <c r="D19" s="34">
        <v>600</v>
      </c>
    </row>
    <row r="20" spans="1:4" ht="25.5">
      <c r="A20" s="8" t="s">
        <v>23</v>
      </c>
      <c r="B20" s="8" t="s">
        <v>74</v>
      </c>
      <c r="C20" s="11" t="s">
        <v>75</v>
      </c>
      <c r="D20" s="34">
        <f>D21</f>
        <v>1200</v>
      </c>
    </row>
    <row r="21" spans="1:4" ht="38.25">
      <c r="A21" s="8" t="s">
        <v>24</v>
      </c>
      <c r="B21" s="8" t="s">
        <v>181</v>
      </c>
      <c r="C21" s="11" t="s">
        <v>76</v>
      </c>
      <c r="D21" s="34">
        <v>1200</v>
      </c>
    </row>
    <row r="22" spans="1:4" ht="12.75">
      <c r="A22" s="8" t="s">
        <v>25</v>
      </c>
      <c r="B22" s="8" t="s">
        <v>233</v>
      </c>
      <c r="C22" s="11" t="s">
        <v>336</v>
      </c>
      <c r="D22" s="34">
        <f>D23</f>
        <v>6</v>
      </c>
    </row>
    <row r="23" spans="1:4" ht="38.25">
      <c r="A23" s="8"/>
      <c r="B23" s="8" t="s">
        <v>335</v>
      </c>
      <c r="C23" s="11" t="s">
        <v>324</v>
      </c>
      <c r="D23" s="34">
        <v>6</v>
      </c>
    </row>
    <row r="24" spans="1:4" ht="15" customHeight="1">
      <c r="A24" s="108" t="s">
        <v>2</v>
      </c>
      <c r="B24" s="109"/>
      <c r="C24" s="110"/>
      <c r="D24" s="36">
        <f>D8</f>
        <v>111951.2</v>
      </c>
    </row>
    <row r="25" ht="12.75">
      <c r="D25" s="50"/>
    </row>
    <row r="26" ht="12.75">
      <c r="D26" s="50"/>
    </row>
  </sheetData>
  <sheetProtection/>
  <mergeCells count="2">
    <mergeCell ref="A24:C24"/>
    <mergeCell ref="A6:D6"/>
  </mergeCells>
  <printOptions/>
  <pageMargins left="0.7874015748031497" right="0.5905511811023623" top="0.91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120" zoomScaleNormal="120" zoomScalePageLayoutView="0" workbookViewId="0" topLeftCell="A1">
      <selection activeCell="A4" sqref="A4"/>
    </sheetView>
  </sheetViews>
  <sheetFormatPr defaultColWidth="9.00390625" defaultRowHeight="12.75"/>
  <cols>
    <col min="1" max="1" width="11.75390625" style="9" customWidth="1"/>
    <col min="2" max="2" width="20.75390625" style="9" customWidth="1"/>
    <col min="3" max="3" width="56.75390625" style="4" customWidth="1"/>
    <col min="4" max="4" width="15.25390625" style="4" customWidth="1"/>
    <col min="5" max="16384" width="9.125" style="4" customWidth="1"/>
  </cols>
  <sheetData>
    <row r="1" spans="3:4" ht="12.75">
      <c r="C1" s="12" t="s">
        <v>167</v>
      </c>
      <c r="D1" s="12"/>
    </row>
    <row r="2" spans="3:4" ht="12.75">
      <c r="C2" s="12" t="s">
        <v>28</v>
      </c>
      <c r="D2" s="12"/>
    </row>
    <row r="3" spans="3:4" ht="12.75">
      <c r="C3" s="12" t="s">
        <v>29</v>
      </c>
      <c r="D3" s="12"/>
    </row>
    <row r="4" spans="3:4" ht="12.75">
      <c r="C4" s="12" t="s">
        <v>372</v>
      </c>
      <c r="D4" s="12"/>
    </row>
    <row r="6" spans="1:4" ht="48" customHeight="1">
      <c r="A6" s="111" t="s">
        <v>367</v>
      </c>
      <c r="B6" s="111"/>
      <c r="C6" s="111"/>
      <c r="D6" s="53"/>
    </row>
    <row r="7" spans="1:3" ht="12.75" customHeight="1">
      <c r="A7" s="113" t="s">
        <v>149</v>
      </c>
      <c r="B7" s="114"/>
      <c r="C7" s="115" t="s">
        <v>163</v>
      </c>
    </row>
    <row r="8" spans="1:3" s="5" customFormat="1" ht="38.25">
      <c r="A8" s="51" t="s">
        <v>148</v>
      </c>
      <c r="B8" s="51" t="s">
        <v>53</v>
      </c>
      <c r="C8" s="116"/>
    </row>
    <row r="9" spans="1:3" s="7" customFormat="1" ht="51" customHeight="1">
      <c r="A9" s="8" t="s">
        <v>54</v>
      </c>
      <c r="B9" s="8" t="s">
        <v>170</v>
      </c>
      <c r="C9" s="11" t="s">
        <v>164</v>
      </c>
    </row>
    <row r="10" spans="1:3" s="7" customFormat="1" ht="63.75" customHeight="1">
      <c r="A10" s="8" t="s">
        <v>54</v>
      </c>
      <c r="B10" s="8" t="s">
        <v>315</v>
      </c>
      <c r="C10" s="11" t="s">
        <v>316</v>
      </c>
    </row>
    <row r="11" spans="1:3" ht="51">
      <c r="A11" s="8" t="s">
        <v>54</v>
      </c>
      <c r="B11" s="8" t="s">
        <v>161</v>
      </c>
      <c r="C11" s="11" t="s">
        <v>160</v>
      </c>
    </row>
    <row r="12" spans="1:3" ht="25.5">
      <c r="A12" s="8" t="s">
        <v>54</v>
      </c>
      <c r="B12" s="8" t="s">
        <v>317</v>
      </c>
      <c r="C12" s="11" t="s">
        <v>318</v>
      </c>
    </row>
    <row r="13" spans="1:3" ht="30" customHeight="1">
      <c r="A13" s="8" t="s">
        <v>54</v>
      </c>
      <c r="B13" s="8" t="s">
        <v>319</v>
      </c>
      <c r="C13" s="11" t="s">
        <v>320</v>
      </c>
    </row>
    <row r="14" spans="1:3" ht="26.25" customHeight="1">
      <c r="A14" s="8" t="s">
        <v>54</v>
      </c>
      <c r="B14" s="8" t="s">
        <v>61</v>
      </c>
      <c r="C14" s="11" t="s">
        <v>62</v>
      </c>
    </row>
    <row r="15" spans="1:3" ht="76.5">
      <c r="A15" s="8" t="s">
        <v>54</v>
      </c>
      <c r="B15" s="8" t="s">
        <v>321</v>
      </c>
      <c r="C15" s="11" t="s">
        <v>322</v>
      </c>
    </row>
    <row r="16" spans="1:3" ht="76.5">
      <c r="A16" s="8" t="s">
        <v>54</v>
      </c>
      <c r="B16" s="8" t="s">
        <v>323</v>
      </c>
      <c r="C16" s="11" t="s">
        <v>322</v>
      </c>
    </row>
    <row r="17" spans="1:3" ht="25.5">
      <c r="A17" s="8" t="s">
        <v>54</v>
      </c>
      <c r="B17" s="8" t="s">
        <v>325</v>
      </c>
      <c r="C17" s="11" t="s">
        <v>324</v>
      </c>
    </row>
    <row r="18" spans="1:3" ht="51">
      <c r="A18" s="8" t="s">
        <v>54</v>
      </c>
      <c r="B18" s="8" t="s">
        <v>326</v>
      </c>
      <c r="C18" s="11" t="s">
        <v>328</v>
      </c>
    </row>
    <row r="19" spans="1:3" ht="38.25">
      <c r="A19" s="8" t="s">
        <v>54</v>
      </c>
      <c r="B19" s="8" t="s">
        <v>327</v>
      </c>
      <c r="C19" s="11" t="s">
        <v>329</v>
      </c>
    </row>
    <row r="20" spans="1:3" ht="25.5">
      <c r="A20" s="8" t="s">
        <v>54</v>
      </c>
      <c r="B20" s="8" t="s">
        <v>57</v>
      </c>
      <c r="C20" s="11" t="s">
        <v>58</v>
      </c>
    </row>
    <row r="21" spans="1:3" ht="12.75">
      <c r="A21" s="8" t="s">
        <v>54</v>
      </c>
      <c r="B21" s="8" t="s">
        <v>55</v>
      </c>
      <c r="C21" s="11" t="s">
        <v>56</v>
      </c>
    </row>
    <row r="22" spans="1:3" ht="51">
      <c r="A22" s="8" t="s">
        <v>54</v>
      </c>
      <c r="B22" s="8" t="s">
        <v>330</v>
      </c>
      <c r="C22" s="11" t="s">
        <v>331</v>
      </c>
    </row>
    <row r="23" spans="1:3" ht="12.75">
      <c r="A23" s="8" t="s">
        <v>54</v>
      </c>
      <c r="B23" s="8" t="s">
        <v>63</v>
      </c>
      <c r="C23" s="11" t="s">
        <v>64</v>
      </c>
    </row>
    <row r="24" spans="1:3" ht="38.25">
      <c r="A24" s="8" t="s">
        <v>54</v>
      </c>
      <c r="B24" s="8" t="s">
        <v>218</v>
      </c>
      <c r="C24" s="11" t="s">
        <v>219</v>
      </c>
    </row>
    <row r="25" spans="1:3" ht="12.75">
      <c r="A25" s="8" t="s">
        <v>54</v>
      </c>
      <c r="B25" s="8" t="s">
        <v>171</v>
      </c>
      <c r="C25" s="11" t="s">
        <v>172</v>
      </c>
    </row>
    <row r="26" spans="1:3" ht="38.25">
      <c r="A26" s="8" t="s">
        <v>54</v>
      </c>
      <c r="B26" s="8" t="s">
        <v>77</v>
      </c>
      <c r="C26" s="11" t="s">
        <v>78</v>
      </c>
    </row>
    <row r="27" spans="1:3" ht="12.75">
      <c r="A27" s="8" t="s">
        <v>54</v>
      </c>
      <c r="B27" s="8" t="s">
        <v>59</v>
      </c>
      <c r="C27" s="11" t="s">
        <v>60</v>
      </c>
    </row>
    <row r="28" spans="1:4" ht="63.75">
      <c r="A28" s="8" t="s">
        <v>333</v>
      </c>
      <c r="B28" s="8" t="s">
        <v>334</v>
      </c>
      <c r="C28" s="11" t="s">
        <v>332</v>
      </c>
      <c r="D28" s="50"/>
    </row>
    <row r="29" ht="12.75">
      <c r="A29" s="52"/>
    </row>
    <row r="30" spans="1:3" ht="12.75">
      <c r="A30" s="52"/>
      <c r="C30" s="7"/>
    </row>
  </sheetData>
  <sheetProtection/>
  <mergeCells count="3">
    <mergeCell ref="A6:C6"/>
    <mergeCell ref="A7:B7"/>
    <mergeCell ref="C7:C8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3"/>
  <sheetViews>
    <sheetView zoomScale="120" zoomScaleNormal="120" zoomScaleSheetLayoutView="120" zoomScalePageLayoutView="0" workbookViewId="0" topLeftCell="A1">
      <selection activeCell="K24" sqref="K24"/>
    </sheetView>
  </sheetViews>
  <sheetFormatPr defaultColWidth="9.00390625" defaultRowHeight="12.75"/>
  <cols>
    <col min="1" max="1" width="47.75390625" style="13" customWidth="1"/>
    <col min="2" max="3" width="9.25390625" style="13" customWidth="1"/>
    <col min="4" max="4" width="7.25390625" style="13" customWidth="1"/>
    <col min="5" max="5" width="13.625" style="13" customWidth="1"/>
    <col min="6" max="6" width="10.625" style="13" bestFit="1" customWidth="1"/>
    <col min="7" max="16384" width="9.125" style="13" customWidth="1"/>
  </cols>
  <sheetData>
    <row r="1" ht="12.75">
      <c r="E1" s="12" t="s">
        <v>47</v>
      </c>
    </row>
    <row r="2" ht="12.75">
      <c r="E2" s="12" t="s">
        <v>28</v>
      </c>
    </row>
    <row r="3" ht="12.75">
      <c r="E3" s="12" t="s">
        <v>29</v>
      </c>
    </row>
    <row r="4" ht="12.75">
      <c r="E4" s="12" t="s">
        <v>372</v>
      </c>
    </row>
    <row r="6" spans="1:5" s="14" customFormat="1" ht="60" customHeight="1">
      <c r="A6" s="117" t="s">
        <v>262</v>
      </c>
      <c r="B6" s="117"/>
      <c r="C6" s="117"/>
      <c r="D6" s="117"/>
      <c r="E6" s="117"/>
    </row>
    <row r="7" spans="1:5" s="15" customFormat="1" ht="12.75" customHeight="1">
      <c r="A7" s="122" t="s">
        <v>8</v>
      </c>
      <c r="B7" s="118" t="s">
        <v>50</v>
      </c>
      <c r="C7" s="118"/>
      <c r="D7" s="118"/>
      <c r="E7" s="120" t="s">
        <v>41</v>
      </c>
    </row>
    <row r="8" spans="1:5" s="15" customFormat="1" ht="27.75" customHeight="1">
      <c r="A8" s="123"/>
      <c r="B8" s="17" t="s">
        <v>10</v>
      </c>
      <c r="C8" s="17" t="s">
        <v>11</v>
      </c>
      <c r="D8" s="17" t="s">
        <v>12</v>
      </c>
      <c r="E8" s="121"/>
    </row>
    <row r="9" spans="1:5" s="15" customFormat="1" ht="12.75" customHeight="1">
      <c r="A9" s="16">
        <v>2</v>
      </c>
      <c r="B9" s="17">
        <v>3</v>
      </c>
      <c r="C9" s="17">
        <v>4</v>
      </c>
      <c r="D9" s="17">
        <v>5</v>
      </c>
      <c r="E9" s="18">
        <v>6</v>
      </c>
    </row>
    <row r="10" spans="1:5" s="15" customFormat="1" ht="12.75">
      <c r="A10" s="19" t="s">
        <v>42</v>
      </c>
      <c r="B10" s="20" t="s">
        <v>87</v>
      </c>
      <c r="C10" s="20"/>
      <c r="D10" s="20"/>
      <c r="E10" s="40">
        <f>E11+E17+E23</f>
        <v>24288</v>
      </c>
    </row>
    <row r="11" spans="1:5" s="15" customFormat="1" ht="25.5">
      <c r="A11" s="19" t="s">
        <v>188</v>
      </c>
      <c r="B11" s="20" t="s">
        <v>189</v>
      </c>
      <c r="C11" s="20"/>
      <c r="D11" s="20"/>
      <c r="E11" s="40">
        <f>E12</f>
        <v>3972</v>
      </c>
    </row>
    <row r="12" spans="1:5" s="15" customFormat="1" ht="12.75" customHeight="1">
      <c r="A12" s="22" t="s">
        <v>13</v>
      </c>
      <c r="B12" s="23" t="s">
        <v>189</v>
      </c>
      <c r="C12" s="23" t="s">
        <v>81</v>
      </c>
      <c r="D12" s="23"/>
      <c r="E12" s="71">
        <f>E13+E15</f>
        <v>3972</v>
      </c>
    </row>
    <row r="13" spans="1:5" s="15" customFormat="1" ht="12.75">
      <c r="A13" s="22" t="s">
        <v>15</v>
      </c>
      <c r="B13" s="23" t="s">
        <v>189</v>
      </c>
      <c r="C13" s="23" t="s">
        <v>82</v>
      </c>
      <c r="D13" s="23"/>
      <c r="E13" s="71">
        <f>E14</f>
        <v>2841.5</v>
      </c>
    </row>
    <row r="14" spans="1:5" s="15" customFormat="1" ht="12.75" customHeight="1">
      <c r="A14" s="22" t="s">
        <v>79</v>
      </c>
      <c r="B14" s="23" t="s">
        <v>189</v>
      </c>
      <c r="C14" s="23" t="s">
        <v>82</v>
      </c>
      <c r="D14" s="23" t="s">
        <v>314</v>
      </c>
      <c r="E14" s="71">
        <v>2841.5</v>
      </c>
    </row>
    <row r="15" spans="1:5" s="15" customFormat="1" ht="25.5">
      <c r="A15" s="22" t="s">
        <v>260</v>
      </c>
      <c r="B15" s="23" t="s">
        <v>189</v>
      </c>
      <c r="C15" s="23" t="s">
        <v>261</v>
      </c>
      <c r="D15" s="23"/>
      <c r="E15" s="71">
        <f>E16</f>
        <v>1130.5</v>
      </c>
    </row>
    <row r="16" spans="1:5" s="15" customFormat="1" ht="25.5">
      <c r="A16" s="22" t="s">
        <v>79</v>
      </c>
      <c r="B16" s="23" t="s">
        <v>189</v>
      </c>
      <c r="C16" s="23" t="s">
        <v>261</v>
      </c>
      <c r="D16" s="23" t="s">
        <v>314</v>
      </c>
      <c r="E16" s="71">
        <v>1130.5</v>
      </c>
    </row>
    <row r="17" spans="1:7" s="21" customFormat="1" ht="12.75">
      <c r="A17" s="19" t="s">
        <v>44</v>
      </c>
      <c r="B17" s="20" t="s">
        <v>86</v>
      </c>
      <c r="C17" s="20"/>
      <c r="D17" s="20"/>
      <c r="E17" s="40">
        <f>E18</f>
        <v>20116</v>
      </c>
      <c r="G17" s="55"/>
    </row>
    <row r="18" spans="1:7" s="21" customFormat="1" ht="12.75" customHeight="1">
      <c r="A18" s="22" t="s">
        <v>13</v>
      </c>
      <c r="B18" s="23" t="s">
        <v>86</v>
      </c>
      <c r="C18" s="23" t="s">
        <v>81</v>
      </c>
      <c r="D18" s="23"/>
      <c r="E18" s="41">
        <f>E19+E21</f>
        <v>20116</v>
      </c>
      <c r="G18" s="55"/>
    </row>
    <row r="19" spans="1:7" s="21" customFormat="1" ht="12.75" customHeight="1">
      <c r="A19" s="22" t="s">
        <v>15</v>
      </c>
      <c r="B19" s="23" t="s">
        <v>86</v>
      </c>
      <c r="C19" s="23" t="s">
        <v>82</v>
      </c>
      <c r="D19" s="23"/>
      <c r="E19" s="41">
        <f>E20</f>
        <v>18752</v>
      </c>
      <c r="G19" s="55"/>
    </row>
    <row r="20" spans="1:7" ht="12" customHeight="1">
      <c r="A20" s="22" t="s">
        <v>79</v>
      </c>
      <c r="B20" s="23" t="s">
        <v>86</v>
      </c>
      <c r="C20" s="23" t="s">
        <v>82</v>
      </c>
      <c r="D20" s="23" t="s">
        <v>314</v>
      </c>
      <c r="E20" s="42">
        <v>18752</v>
      </c>
      <c r="G20" s="56"/>
    </row>
    <row r="21" spans="1:7" ht="12.75" customHeight="1">
      <c r="A21" s="37" t="s">
        <v>84</v>
      </c>
      <c r="B21" s="28" t="s">
        <v>86</v>
      </c>
      <c r="C21" s="23" t="s">
        <v>83</v>
      </c>
      <c r="D21" s="28"/>
      <c r="E21" s="42">
        <f>E22</f>
        <v>1364</v>
      </c>
      <c r="G21" s="57"/>
    </row>
    <row r="22" spans="1:5" ht="12.75" customHeight="1">
      <c r="A22" s="22" t="s">
        <v>79</v>
      </c>
      <c r="B22" s="28" t="s">
        <v>86</v>
      </c>
      <c r="C22" s="23" t="s">
        <v>83</v>
      </c>
      <c r="D22" s="28" t="s">
        <v>314</v>
      </c>
      <c r="E22" s="35">
        <v>1364</v>
      </c>
    </row>
    <row r="23" spans="1:5" ht="12.75" customHeight="1">
      <c r="A23" s="19" t="s">
        <v>85</v>
      </c>
      <c r="B23" s="20" t="s">
        <v>256</v>
      </c>
      <c r="C23" s="20"/>
      <c r="D23" s="20"/>
      <c r="E23" s="40">
        <f>E24</f>
        <v>200</v>
      </c>
    </row>
    <row r="24" spans="1:5" ht="12.75" customHeight="1">
      <c r="A24" s="22" t="s">
        <v>85</v>
      </c>
      <c r="B24" s="23" t="s">
        <v>256</v>
      </c>
      <c r="C24" s="23" t="s">
        <v>88</v>
      </c>
      <c r="D24" s="23"/>
      <c r="E24" s="41">
        <f>E25</f>
        <v>200</v>
      </c>
    </row>
    <row r="25" spans="1:5" ht="12.75" customHeight="1">
      <c r="A25" s="22" t="s">
        <v>89</v>
      </c>
      <c r="B25" s="23" t="s">
        <v>256</v>
      </c>
      <c r="C25" s="23" t="s">
        <v>90</v>
      </c>
      <c r="D25" s="23"/>
      <c r="E25" s="41">
        <f>E26</f>
        <v>200</v>
      </c>
    </row>
    <row r="26" spans="1:5" ht="12.75" customHeight="1">
      <c r="A26" s="22" t="s">
        <v>91</v>
      </c>
      <c r="B26" s="23" t="s">
        <v>256</v>
      </c>
      <c r="C26" s="23" t="s">
        <v>90</v>
      </c>
      <c r="D26" s="23" t="s">
        <v>92</v>
      </c>
      <c r="E26" s="35">
        <v>200</v>
      </c>
    </row>
    <row r="27" spans="1:5" ht="25.5">
      <c r="A27" s="38" t="s">
        <v>93</v>
      </c>
      <c r="B27" s="39" t="s">
        <v>94</v>
      </c>
      <c r="C27" s="39"/>
      <c r="D27" s="39"/>
      <c r="E27" s="43">
        <f>E28</f>
        <v>1450</v>
      </c>
    </row>
    <row r="28" spans="1:5" ht="38.25">
      <c r="A28" s="38" t="s">
        <v>176</v>
      </c>
      <c r="B28" s="39" t="s">
        <v>95</v>
      </c>
      <c r="C28" s="39"/>
      <c r="D28" s="39"/>
      <c r="E28" s="43">
        <f>E32+E29</f>
        <v>1450</v>
      </c>
    </row>
    <row r="29" spans="1:5" ht="25.5" customHeight="1">
      <c r="A29" s="22" t="s">
        <v>190</v>
      </c>
      <c r="B29" s="23" t="s">
        <v>95</v>
      </c>
      <c r="C29" s="23" t="s">
        <v>191</v>
      </c>
      <c r="D29" s="23"/>
      <c r="E29" s="35">
        <f>E30</f>
        <v>1300</v>
      </c>
    </row>
    <row r="30" spans="1:5" ht="38.25">
      <c r="A30" s="22" t="s">
        <v>192</v>
      </c>
      <c r="B30" s="23" t="s">
        <v>95</v>
      </c>
      <c r="C30" s="23" t="s">
        <v>193</v>
      </c>
      <c r="D30" s="23"/>
      <c r="E30" s="42">
        <f>E31</f>
        <v>1300</v>
      </c>
    </row>
    <row r="31" spans="1:5" ht="25.5" customHeight="1">
      <c r="A31" s="22" t="s">
        <v>194</v>
      </c>
      <c r="B31" s="23" t="s">
        <v>95</v>
      </c>
      <c r="C31" s="23" t="s">
        <v>193</v>
      </c>
      <c r="D31" s="23" t="s">
        <v>314</v>
      </c>
      <c r="E31" s="42">
        <v>1300</v>
      </c>
    </row>
    <row r="32" spans="1:5" ht="12.75">
      <c r="A32" s="22" t="s">
        <v>96</v>
      </c>
      <c r="B32" s="23" t="s">
        <v>95</v>
      </c>
      <c r="C32" s="23" t="s">
        <v>97</v>
      </c>
      <c r="D32" s="23"/>
      <c r="E32" s="42">
        <f>E33</f>
        <v>150</v>
      </c>
    </row>
    <row r="33" spans="1:5" ht="25.5">
      <c r="A33" s="22" t="s">
        <v>98</v>
      </c>
      <c r="B33" s="23" t="s">
        <v>95</v>
      </c>
      <c r="C33" s="23" t="s">
        <v>99</v>
      </c>
      <c r="D33" s="23"/>
      <c r="E33" s="42">
        <f>E34</f>
        <v>150</v>
      </c>
    </row>
    <row r="34" spans="1:5" ht="12.75" customHeight="1">
      <c r="A34" s="22" t="s">
        <v>79</v>
      </c>
      <c r="B34" s="23" t="s">
        <v>95</v>
      </c>
      <c r="C34" s="23" t="s">
        <v>99</v>
      </c>
      <c r="D34" s="23" t="s">
        <v>314</v>
      </c>
      <c r="E34" s="42">
        <v>150</v>
      </c>
    </row>
    <row r="35" spans="1:5" ht="12.75">
      <c r="A35" s="25" t="s">
        <v>43</v>
      </c>
      <c r="B35" s="26" t="s">
        <v>100</v>
      </c>
      <c r="C35" s="26"/>
      <c r="D35" s="26"/>
      <c r="E35" s="44">
        <f>E36+E40</f>
        <v>3000</v>
      </c>
    </row>
    <row r="36" spans="1:5" ht="12.75" customHeight="1">
      <c r="A36" s="38" t="s">
        <v>102</v>
      </c>
      <c r="B36" s="39" t="s">
        <v>101</v>
      </c>
      <c r="C36" s="39"/>
      <c r="D36" s="39"/>
      <c r="E36" s="43">
        <f>E37</f>
        <v>1000</v>
      </c>
    </row>
    <row r="37" spans="1:5" ht="12.75">
      <c r="A37" s="22" t="s">
        <v>34</v>
      </c>
      <c r="B37" s="23" t="s">
        <v>101</v>
      </c>
      <c r="C37" s="23" t="s">
        <v>103</v>
      </c>
      <c r="D37" s="23"/>
      <c r="E37" s="35">
        <f>E38</f>
        <v>1000</v>
      </c>
    </row>
    <row r="38" spans="1:5" ht="12.75">
      <c r="A38" s="22" t="s">
        <v>35</v>
      </c>
      <c r="B38" s="23" t="s">
        <v>101</v>
      </c>
      <c r="C38" s="23" t="s">
        <v>104</v>
      </c>
      <c r="D38" s="23"/>
      <c r="E38" s="35">
        <f>E39</f>
        <v>1000</v>
      </c>
    </row>
    <row r="39" spans="1:5" ht="12.75">
      <c r="A39" s="22" t="s">
        <v>105</v>
      </c>
      <c r="B39" s="23" t="s">
        <v>101</v>
      </c>
      <c r="C39" s="23" t="s">
        <v>104</v>
      </c>
      <c r="D39" s="23" t="s">
        <v>106</v>
      </c>
      <c r="E39" s="35">
        <v>1000</v>
      </c>
    </row>
    <row r="40" spans="1:5" ht="12.75">
      <c r="A40" s="38" t="s">
        <v>210</v>
      </c>
      <c r="B40" s="39" t="s">
        <v>211</v>
      </c>
      <c r="C40" s="39"/>
      <c r="D40" s="39"/>
      <c r="E40" s="43">
        <f>E41</f>
        <v>2000</v>
      </c>
    </row>
    <row r="41" spans="1:5" ht="25.5">
      <c r="A41" s="22" t="s">
        <v>220</v>
      </c>
      <c r="B41" s="23" t="s">
        <v>211</v>
      </c>
      <c r="C41" s="23" t="s">
        <v>213</v>
      </c>
      <c r="D41" s="23"/>
      <c r="E41" s="35">
        <f>E42</f>
        <v>2000</v>
      </c>
    </row>
    <row r="42" spans="1:5" ht="12.75" customHeight="1">
      <c r="A42" s="22" t="s">
        <v>79</v>
      </c>
      <c r="B42" s="23" t="s">
        <v>211</v>
      </c>
      <c r="C42" s="23" t="s">
        <v>213</v>
      </c>
      <c r="D42" s="23" t="s">
        <v>314</v>
      </c>
      <c r="E42" s="35">
        <v>2000</v>
      </c>
    </row>
    <row r="43" spans="1:5" ht="12.75" customHeight="1">
      <c r="A43" s="54">
        <v>2</v>
      </c>
      <c r="B43" s="17">
        <v>3</v>
      </c>
      <c r="C43" s="17">
        <v>4</v>
      </c>
      <c r="D43" s="17">
        <v>5</v>
      </c>
      <c r="E43" s="17">
        <v>6</v>
      </c>
    </row>
    <row r="44" spans="1:5" ht="12.75">
      <c r="A44" s="25" t="s">
        <v>18</v>
      </c>
      <c r="B44" s="26" t="s">
        <v>108</v>
      </c>
      <c r="C44" s="26"/>
      <c r="D44" s="26"/>
      <c r="E44" s="44">
        <f>E45+E51+E56</f>
        <v>37758</v>
      </c>
    </row>
    <row r="45" spans="1:5" ht="12.75">
      <c r="A45" s="25" t="s">
        <v>107</v>
      </c>
      <c r="B45" s="26" t="s">
        <v>109</v>
      </c>
      <c r="C45" s="26"/>
      <c r="D45" s="26"/>
      <c r="E45" s="44">
        <f>E46+E48</f>
        <v>12378</v>
      </c>
    </row>
    <row r="46" spans="1:5" ht="25.5" customHeight="1">
      <c r="A46" s="87" t="s">
        <v>255</v>
      </c>
      <c r="B46" s="88" t="s">
        <v>109</v>
      </c>
      <c r="C46" s="89" t="s">
        <v>312</v>
      </c>
      <c r="D46" s="88"/>
      <c r="E46" s="105">
        <f>E47</f>
        <v>2878</v>
      </c>
    </row>
    <row r="47" spans="1:5" ht="12" customHeight="1">
      <c r="A47" s="87" t="s">
        <v>79</v>
      </c>
      <c r="B47" s="88" t="s">
        <v>109</v>
      </c>
      <c r="C47" s="89" t="s">
        <v>312</v>
      </c>
      <c r="D47" s="88" t="s">
        <v>314</v>
      </c>
      <c r="E47" s="105">
        <v>2878</v>
      </c>
    </row>
    <row r="48" spans="1:5" ht="12" customHeight="1">
      <c r="A48" s="29" t="s">
        <v>110</v>
      </c>
      <c r="B48" s="27" t="s">
        <v>109</v>
      </c>
      <c r="C48" s="23" t="s">
        <v>111</v>
      </c>
      <c r="D48" s="27"/>
      <c r="E48" s="105">
        <f>E50</f>
        <v>9500</v>
      </c>
    </row>
    <row r="49" spans="1:5" ht="27.75" customHeight="1">
      <c r="A49" s="29" t="s">
        <v>146</v>
      </c>
      <c r="B49" s="27" t="s">
        <v>109</v>
      </c>
      <c r="C49" s="23" t="s">
        <v>112</v>
      </c>
      <c r="D49" s="27"/>
      <c r="E49" s="105">
        <f>E50</f>
        <v>9500</v>
      </c>
    </row>
    <row r="50" spans="1:5" ht="28.5" customHeight="1">
      <c r="A50" s="29" t="s">
        <v>79</v>
      </c>
      <c r="B50" s="27" t="s">
        <v>109</v>
      </c>
      <c r="C50" s="23" t="s">
        <v>112</v>
      </c>
      <c r="D50" s="27" t="s">
        <v>314</v>
      </c>
      <c r="E50" s="105">
        <f>'Благоустр. и кап. ремонт-оконч.'!H17</f>
        <v>9500</v>
      </c>
    </row>
    <row r="51" spans="1:5" ht="12.75">
      <c r="A51" s="38" t="s">
        <v>20</v>
      </c>
      <c r="B51" s="39" t="s">
        <v>113</v>
      </c>
      <c r="C51" s="26"/>
      <c r="D51" s="39"/>
      <c r="E51" s="43">
        <f>E52+E55</f>
        <v>13220</v>
      </c>
    </row>
    <row r="52" spans="1:5" s="45" customFormat="1" ht="12.75">
      <c r="A52" s="29" t="s">
        <v>115</v>
      </c>
      <c r="B52" s="27" t="s">
        <v>113</v>
      </c>
      <c r="C52" s="23" t="s">
        <v>116</v>
      </c>
      <c r="D52" s="27"/>
      <c r="E52" s="42">
        <f>E53</f>
        <v>13220</v>
      </c>
    </row>
    <row r="53" spans="1:5" s="45" customFormat="1" ht="12.75">
      <c r="A53" s="29" t="s">
        <v>114</v>
      </c>
      <c r="B53" s="27" t="s">
        <v>113</v>
      </c>
      <c r="C53" s="23" t="s">
        <v>117</v>
      </c>
      <c r="D53" s="27"/>
      <c r="E53" s="42">
        <f>E54</f>
        <v>13220</v>
      </c>
    </row>
    <row r="54" spans="1:5" ht="12" customHeight="1">
      <c r="A54" s="29" t="s">
        <v>79</v>
      </c>
      <c r="B54" s="27" t="s">
        <v>113</v>
      </c>
      <c r="C54" s="23" t="s">
        <v>117</v>
      </c>
      <c r="D54" s="27" t="s">
        <v>314</v>
      </c>
      <c r="E54" s="42">
        <f>'Благоустр. и кап. ремонт-оконч.'!H34</f>
        <v>13220</v>
      </c>
    </row>
    <row r="55" spans="1:5" ht="12" customHeight="1">
      <c r="A55" s="29" t="s">
        <v>105</v>
      </c>
      <c r="B55" s="27" t="s">
        <v>113</v>
      </c>
      <c r="C55" s="23" t="s">
        <v>117</v>
      </c>
      <c r="D55" s="27" t="s">
        <v>106</v>
      </c>
      <c r="E55" s="42">
        <v>0</v>
      </c>
    </row>
    <row r="56" spans="1:5" ht="12.75">
      <c r="A56" s="38" t="s">
        <v>49</v>
      </c>
      <c r="B56" s="39" t="s">
        <v>118</v>
      </c>
      <c r="C56" s="23"/>
      <c r="D56" s="39"/>
      <c r="E56" s="43">
        <f>E57</f>
        <v>12160</v>
      </c>
    </row>
    <row r="57" spans="1:5" ht="12.75">
      <c r="A57" s="29" t="s">
        <v>49</v>
      </c>
      <c r="B57" s="27" t="s">
        <v>118</v>
      </c>
      <c r="C57" s="23" t="s">
        <v>119</v>
      </c>
      <c r="D57" s="27"/>
      <c r="E57" s="42">
        <f>E58+E60+E62+E64+E67</f>
        <v>12160</v>
      </c>
    </row>
    <row r="58" spans="1:5" ht="12.75">
      <c r="A58" s="29" t="s">
        <v>120</v>
      </c>
      <c r="B58" s="27" t="s">
        <v>118</v>
      </c>
      <c r="C58" s="23" t="s">
        <v>121</v>
      </c>
      <c r="D58" s="27"/>
      <c r="E58" s="42">
        <f>E59</f>
        <v>1950</v>
      </c>
    </row>
    <row r="59" spans="1:6" ht="12" customHeight="1">
      <c r="A59" s="29" t="s">
        <v>79</v>
      </c>
      <c r="B59" s="27" t="s">
        <v>118</v>
      </c>
      <c r="C59" s="23" t="s">
        <v>121</v>
      </c>
      <c r="D59" s="27" t="s">
        <v>314</v>
      </c>
      <c r="E59" s="42">
        <f>'Благоустр. и кап. ремонт-оконч.'!H38</f>
        <v>1950</v>
      </c>
      <c r="F59" s="46"/>
    </row>
    <row r="60" spans="1:6" ht="38.25">
      <c r="A60" s="29" t="s">
        <v>177</v>
      </c>
      <c r="B60" s="27" t="s">
        <v>118</v>
      </c>
      <c r="C60" s="23" t="s">
        <v>122</v>
      </c>
      <c r="D60" s="27"/>
      <c r="E60" s="42">
        <f>E61</f>
        <v>6650</v>
      </c>
      <c r="F60" s="46"/>
    </row>
    <row r="61" spans="1:6" ht="12" customHeight="1">
      <c r="A61" s="29" t="s">
        <v>79</v>
      </c>
      <c r="B61" s="27" t="s">
        <v>118</v>
      </c>
      <c r="C61" s="23" t="s">
        <v>122</v>
      </c>
      <c r="D61" s="27" t="s">
        <v>314</v>
      </c>
      <c r="E61" s="42">
        <f>'Благоустр. и кап. ремонт-оконч.'!H46</f>
        <v>6650</v>
      </c>
      <c r="F61" s="46"/>
    </row>
    <row r="62" spans="1:6" ht="12.75">
      <c r="A62" s="29" t="s">
        <v>123</v>
      </c>
      <c r="B62" s="27" t="s">
        <v>118</v>
      </c>
      <c r="C62" s="23" t="s">
        <v>124</v>
      </c>
      <c r="D62" s="27"/>
      <c r="E62" s="42">
        <f>E63</f>
        <v>960</v>
      </c>
      <c r="F62" s="46"/>
    </row>
    <row r="63" spans="1:6" ht="12" customHeight="1">
      <c r="A63" s="29" t="s">
        <v>79</v>
      </c>
      <c r="B63" s="27" t="s">
        <v>118</v>
      </c>
      <c r="C63" s="23" t="s">
        <v>124</v>
      </c>
      <c r="D63" s="27" t="s">
        <v>314</v>
      </c>
      <c r="E63" s="42">
        <f>'Благоустр. и кап. ремонт-оконч.'!H49</f>
        <v>960</v>
      </c>
      <c r="F63" s="46"/>
    </row>
    <row r="64" spans="1:6" ht="12" customHeight="1">
      <c r="A64" s="29" t="s">
        <v>235</v>
      </c>
      <c r="B64" s="27" t="s">
        <v>118</v>
      </c>
      <c r="C64" s="23" t="s">
        <v>234</v>
      </c>
      <c r="D64" s="27"/>
      <c r="E64" s="42">
        <f>'Благоустр. и кап. ремонт-оконч.'!H51</f>
        <v>350</v>
      </c>
      <c r="F64" s="46"/>
    </row>
    <row r="65" spans="1:6" ht="12" customHeight="1">
      <c r="A65" s="29" t="s">
        <v>79</v>
      </c>
      <c r="B65" s="27" t="s">
        <v>118</v>
      </c>
      <c r="C65" s="23" t="s">
        <v>234</v>
      </c>
      <c r="D65" s="27" t="s">
        <v>314</v>
      </c>
      <c r="E65" s="42">
        <v>150</v>
      </c>
      <c r="F65" s="46"/>
    </row>
    <row r="66" spans="1:6" ht="12" customHeight="1">
      <c r="A66" s="29" t="s">
        <v>105</v>
      </c>
      <c r="B66" s="27" t="s">
        <v>118</v>
      </c>
      <c r="C66" s="23" t="s">
        <v>234</v>
      </c>
      <c r="D66" s="27" t="s">
        <v>313</v>
      </c>
      <c r="E66" s="42">
        <v>200</v>
      </c>
      <c r="F66" s="46"/>
    </row>
    <row r="67" spans="1:6" ht="24.75" customHeight="1">
      <c r="A67" s="29" t="s">
        <v>125</v>
      </c>
      <c r="B67" s="27" t="s">
        <v>118</v>
      </c>
      <c r="C67" s="23" t="s">
        <v>126</v>
      </c>
      <c r="D67" s="27"/>
      <c r="E67" s="42">
        <f>E68</f>
        <v>2250</v>
      </c>
      <c r="F67" s="46"/>
    </row>
    <row r="68" spans="1:6" ht="12" customHeight="1">
      <c r="A68" s="29" t="s">
        <v>79</v>
      </c>
      <c r="B68" s="27" t="s">
        <v>118</v>
      </c>
      <c r="C68" s="23" t="s">
        <v>126</v>
      </c>
      <c r="D68" s="27" t="s">
        <v>314</v>
      </c>
      <c r="E68" s="42">
        <f>'Благоустр. и кап. ремонт-оконч.'!H62</f>
        <v>2250</v>
      </c>
      <c r="F68" s="46"/>
    </row>
    <row r="69" spans="1:6" ht="12" customHeight="1">
      <c r="A69" s="38" t="s">
        <v>236</v>
      </c>
      <c r="B69" s="39" t="s">
        <v>239</v>
      </c>
      <c r="C69" s="85"/>
      <c r="D69" s="85"/>
      <c r="E69" s="43">
        <f>E70</f>
        <v>800</v>
      </c>
      <c r="F69" s="46"/>
    </row>
    <row r="70" spans="1:6" ht="12" customHeight="1">
      <c r="A70" s="38" t="s">
        <v>237</v>
      </c>
      <c r="B70" s="39" t="s">
        <v>240</v>
      </c>
      <c r="C70" s="85"/>
      <c r="D70" s="85"/>
      <c r="E70" s="43">
        <f>E71</f>
        <v>800</v>
      </c>
      <c r="F70" s="46"/>
    </row>
    <row r="71" spans="1:6" ht="12" customHeight="1">
      <c r="A71" s="22" t="s">
        <v>238</v>
      </c>
      <c r="B71" s="23" t="s">
        <v>240</v>
      </c>
      <c r="C71" s="28" t="s">
        <v>241</v>
      </c>
      <c r="D71" s="28"/>
      <c r="E71" s="42">
        <f>E72</f>
        <v>800</v>
      </c>
      <c r="F71" s="46"/>
    </row>
    <row r="72" spans="1:6" ht="12" customHeight="1">
      <c r="A72" s="22" t="s">
        <v>243</v>
      </c>
      <c r="B72" s="23" t="s">
        <v>240</v>
      </c>
      <c r="C72" s="28" t="s">
        <v>242</v>
      </c>
      <c r="D72" s="28"/>
      <c r="E72" s="42">
        <f>E73</f>
        <v>800</v>
      </c>
      <c r="F72" s="46"/>
    </row>
    <row r="73" spans="1:6" ht="12" customHeight="1">
      <c r="A73" s="29" t="s">
        <v>79</v>
      </c>
      <c r="B73" s="23" t="s">
        <v>240</v>
      </c>
      <c r="C73" s="28" t="s">
        <v>242</v>
      </c>
      <c r="D73" s="28" t="s">
        <v>314</v>
      </c>
      <c r="E73" s="42">
        <v>800</v>
      </c>
      <c r="F73" s="46"/>
    </row>
    <row r="74" spans="1:5" ht="25.5">
      <c r="A74" s="25" t="s">
        <v>175</v>
      </c>
      <c r="B74" s="26" t="s">
        <v>128</v>
      </c>
      <c r="C74" s="39"/>
      <c r="D74" s="39"/>
      <c r="E74" s="43">
        <f>E75</f>
        <v>18150</v>
      </c>
    </row>
    <row r="75" spans="1:5" ht="12.75">
      <c r="A75" s="38" t="s">
        <v>37</v>
      </c>
      <c r="B75" s="39" t="s">
        <v>129</v>
      </c>
      <c r="C75" s="39"/>
      <c r="D75" s="39"/>
      <c r="E75" s="43">
        <f>E76+E79</f>
        <v>18150</v>
      </c>
    </row>
    <row r="76" spans="1:5" ht="25.5">
      <c r="A76" s="22" t="s">
        <v>127</v>
      </c>
      <c r="B76" s="23" t="s">
        <v>129</v>
      </c>
      <c r="C76" s="23" t="s">
        <v>130</v>
      </c>
      <c r="D76" s="23"/>
      <c r="E76" s="35">
        <f>E77</f>
        <v>17000</v>
      </c>
    </row>
    <row r="77" spans="1:5" ht="12.75" customHeight="1">
      <c r="A77" s="22" t="s">
        <v>36</v>
      </c>
      <c r="B77" s="23" t="s">
        <v>129</v>
      </c>
      <c r="C77" s="23" t="s">
        <v>131</v>
      </c>
      <c r="D77" s="23"/>
      <c r="E77" s="35">
        <f>E78</f>
        <v>17000</v>
      </c>
    </row>
    <row r="78" spans="1:5" ht="12.75" customHeight="1">
      <c r="A78" s="22" t="s">
        <v>132</v>
      </c>
      <c r="B78" s="23" t="s">
        <v>129</v>
      </c>
      <c r="C78" s="23" t="s">
        <v>131</v>
      </c>
      <c r="D78" s="23" t="s">
        <v>133</v>
      </c>
      <c r="E78" s="35">
        <v>17000</v>
      </c>
    </row>
    <row r="79" spans="1:5" ht="12.75">
      <c r="A79" s="29" t="s">
        <v>38</v>
      </c>
      <c r="B79" s="23" t="s">
        <v>129</v>
      </c>
      <c r="C79" s="28" t="s">
        <v>134</v>
      </c>
      <c r="D79" s="28"/>
      <c r="E79" s="42">
        <f>E80</f>
        <v>1150</v>
      </c>
    </row>
    <row r="80" spans="1:5" ht="12.75" customHeight="1">
      <c r="A80" s="29" t="s">
        <v>36</v>
      </c>
      <c r="B80" s="23" t="s">
        <v>129</v>
      </c>
      <c r="C80" s="28" t="s">
        <v>135</v>
      </c>
      <c r="D80" s="28"/>
      <c r="E80" s="42">
        <f>E81</f>
        <v>1150</v>
      </c>
    </row>
    <row r="81" spans="1:5" ht="12.75" customHeight="1">
      <c r="A81" s="22" t="s">
        <v>132</v>
      </c>
      <c r="B81" s="23" t="s">
        <v>129</v>
      </c>
      <c r="C81" s="28" t="s">
        <v>135</v>
      </c>
      <c r="D81" s="28" t="s">
        <v>133</v>
      </c>
      <c r="E81" s="42">
        <v>1150</v>
      </c>
    </row>
    <row r="82" spans="1:5" ht="12.75">
      <c r="A82" s="25" t="s">
        <v>26</v>
      </c>
      <c r="B82" s="26" t="s">
        <v>140</v>
      </c>
      <c r="C82" s="20"/>
      <c r="D82" s="20"/>
      <c r="E82" s="44">
        <f>E83+E87</f>
        <v>3200</v>
      </c>
    </row>
    <row r="83" spans="1:5" ht="12.75">
      <c r="A83" s="38" t="s">
        <v>39</v>
      </c>
      <c r="B83" s="39" t="s">
        <v>141</v>
      </c>
      <c r="C83" s="39"/>
      <c r="D83" s="39"/>
      <c r="E83" s="43">
        <f>E84</f>
        <v>330</v>
      </c>
    </row>
    <row r="84" spans="1:5" ht="25.5">
      <c r="A84" s="29" t="s">
        <v>142</v>
      </c>
      <c r="B84" s="27" t="s">
        <v>141</v>
      </c>
      <c r="C84" s="28" t="s">
        <v>143</v>
      </c>
      <c r="D84" s="28"/>
      <c r="E84" s="42">
        <f>E85</f>
        <v>330</v>
      </c>
    </row>
    <row r="85" spans="1:5" ht="25.5" customHeight="1">
      <c r="A85" s="29" t="s">
        <v>40</v>
      </c>
      <c r="B85" s="27" t="s">
        <v>141</v>
      </c>
      <c r="C85" s="28" t="s">
        <v>144</v>
      </c>
      <c r="D85" s="28"/>
      <c r="E85" s="42">
        <f>E86</f>
        <v>330</v>
      </c>
    </row>
    <row r="86" spans="1:5" ht="12.75" customHeight="1">
      <c r="A86" s="29" t="s">
        <v>145</v>
      </c>
      <c r="B86" s="27" t="s">
        <v>141</v>
      </c>
      <c r="C86" s="28" t="s">
        <v>144</v>
      </c>
      <c r="D86" s="28" t="s">
        <v>16</v>
      </c>
      <c r="E86" s="42">
        <v>330</v>
      </c>
    </row>
    <row r="87" spans="1:5" ht="12.75" customHeight="1">
      <c r="A87" s="38" t="s">
        <v>216</v>
      </c>
      <c r="B87" s="39" t="s">
        <v>214</v>
      </c>
      <c r="C87" s="39"/>
      <c r="D87" s="39"/>
      <c r="E87" s="43">
        <f>E88+E90+E92</f>
        <v>2870</v>
      </c>
    </row>
    <row r="88" spans="1:5" ht="12.75" customHeight="1">
      <c r="A88" s="29" t="s">
        <v>217</v>
      </c>
      <c r="B88" s="27" t="s">
        <v>214</v>
      </c>
      <c r="C88" s="28" t="s">
        <v>215</v>
      </c>
      <c r="D88" s="28"/>
      <c r="E88" s="42">
        <f>E89</f>
        <v>800</v>
      </c>
    </row>
    <row r="89" spans="1:5" ht="12.75" customHeight="1">
      <c r="A89" s="29" t="s">
        <v>79</v>
      </c>
      <c r="B89" s="27" t="s">
        <v>214</v>
      </c>
      <c r="C89" s="28" t="s">
        <v>215</v>
      </c>
      <c r="D89" s="28" t="s">
        <v>16</v>
      </c>
      <c r="E89" s="42">
        <v>800</v>
      </c>
    </row>
    <row r="90" spans="1:5" ht="12.75" customHeight="1">
      <c r="A90" s="29" t="s">
        <v>302</v>
      </c>
      <c r="B90" s="27" t="s">
        <v>214</v>
      </c>
      <c r="C90" s="28" t="s">
        <v>301</v>
      </c>
      <c r="D90" s="28"/>
      <c r="E90" s="42">
        <f>E91</f>
        <v>1500</v>
      </c>
    </row>
    <row r="91" spans="1:5" ht="12.75" customHeight="1">
      <c r="A91" s="29" t="s">
        <v>91</v>
      </c>
      <c r="B91" s="27" t="s">
        <v>214</v>
      </c>
      <c r="C91" s="28" t="s">
        <v>301</v>
      </c>
      <c r="D91" s="28" t="s">
        <v>92</v>
      </c>
      <c r="E91" s="42">
        <v>1500</v>
      </c>
    </row>
    <row r="92" spans="1:5" ht="12.75" customHeight="1">
      <c r="A92" s="29" t="s">
        <v>309</v>
      </c>
      <c r="B92" s="27" t="s">
        <v>214</v>
      </c>
      <c r="C92" s="28" t="s">
        <v>370</v>
      </c>
      <c r="D92" s="28"/>
      <c r="E92" s="42">
        <f>E93+E95</f>
        <v>570</v>
      </c>
    </row>
    <row r="93" spans="1:5" ht="12.75" customHeight="1">
      <c r="A93" s="29" t="s">
        <v>369</v>
      </c>
      <c r="B93" s="27" t="s">
        <v>214</v>
      </c>
      <c r="C93" s="28" t="s">
        <v>307</v>
      </c>
      <c r="D93" s="28"/>
      <c r="E93" s="42">
        <f>E94</f>
        <v>300</v>
      </c>
    </row>
    <row r="94" spans="1:5" ht="12.75" customHeight="1">
      <c r="A94" s="29" t="s">
        <v>145</v>
      </c>
      <c r="B94" s="27" t="s">
        <v>214</v>
      </c>
      <c r="C94" s="28" t="s">
        <v>307</v>
      </c>
      <c r="D94" s="28" t="s">
        <v>16</v>
      </c>
      <c r="E94" s="42">
        <v>300</v>
      </c>
    </row>
    <row r="95" spans="1:5" ht="12.75" customHeight="1">
      <c r="A95" s="29" t="s">
        <v>308</v>
      </c>
      <c r="B95" s="27" t="s">
        <v>214</v>
      </c>
      <c r="C95" s="28" t="s">
        <v>371</v>
      </c>
      <c r="D95" s="28"/>
      <c r="E95" s="42">
        <f>E96</f>
        <v>270</v>
      </c>
    </row>
    <row r="96" spans="1:5" ht="12.75" customHeight="1">
      <c r="A96" s="29" t="s">
        <v>145</v>
      </c>
      <c r="B96" s="27" t="s">
        <v>214</v>
      </c>
      <c r="C96" s="28" t="s">
        <v>371</v>
      </c>
      <c r="D96" s="28" t="s">
        <v>16</v>
      </c>
      <c r="E96" s="42">
        <v>270</v>
      </c>
    </row>
    <row r="97" spans="1:5" ht="11.25" customHeight="1">
      <c r="A97" s="38" t="s">
        <v>246</v>
      </c>
      <c r="B97" s="39" t="s">
        <v>248</v>
      </c>
      <c r="C97" s="39"/>
      <c r="D97" s="39"/>
      <c r="E97" s="43">
        <f>E98+E102</f>
        <v>21500</v>
      </c>
    </row>
    <row r="98" spans="1:5" ht="12.75" customHeight="1">
      <c r="A98" s="25" t="s">
        <v>247</v>
      </c>
      <c r="B98" s="26" t="s">
        <v>249</v>
      </c>
      <c r="C98" s="20"/>
      <c r="D98" s="20"/>
      <c r="E98" s="44">
        <f>E99</f>
        <v>1500</v>
      </c>
    </row>
    <row r="99" spans="1:5" ht="27.75" customHeight="1">
      <c r="A99" s="22" t="s">
        <v>195</v>
      </c>
      <c r="B99" s="27" t="s">
        <v>249</v>
      </c>
      <c r="C99" s="23" t="s">
        <v>196</v>
      </c>
      <c r="D99" s="23"/>
      <c r="E99" s="42">
        <f>E100</f>
        <v>1500</v>
      </c>
    </row>
    <row r="100" spans="1:5" ht="26.25" customHeight="1">
      <c r="A100" s="29" t="s">
        <v>197</v>
      </c>
      <c r="B100" s="27" t="s">
        <v>249</v>
      </c>
      <c r="C100" s="28" t="s">
        <v>198</v>
      </c>
      <c r="D100" s="28"/>
      <c r="E100" s="35">
        <f>E101</f>
        <v>1500</v>
      </c>
    </row>
    <row r="101" spans="1:5" ht="28.5" customHeight="1">
      <c r="A101" s="29" t="s">
        <v>79</v>
      </c>
      <c r="B101" s="27" t="s">
        <v>249</v>
      </c>
      <c r="C101" s="28" t="s">
        <v>198</v>
      </c>
      <c r="D101" s="28" t="s">
        <v>80</v>
      </c>
      <c r="E101" s="35">
        <v>1500</v>
      </c>
    </row>
    <row r="102" spans="1:5" ht="25.5" customHeight="1">
      <c r="A102" s="25" t="s">
        <v>252</v>
      </c>
      <c r="B102" s="26" t="s">
        <v>250</v>
      </c>
      <c r="C102" s="20"/>
      <c r="D102" s="20"/>
      <c r="E102" s="44">
        <f>E103</f>
        <v>20000</v>
      </c>
    </row>
    <row r="103" spans="1:5" ht="12.75" customHeight="1">
      <c r="A103" s="22" t="s">
        <v>178</v>
      </c>
      <c r="B103" s="23" t="s">
        <v>250</v>
      </c>
      <c r="C103" s="23" t="s">
        <v>137</v>
      </c>
      <c r="D103" s="23"/>
      <c r="E103" s="35">
        <f>E104</f>
        <v>20000</v>
      </c>
    </row>
    <row r="104" spans="1:5" ht="12.75" customHeight="1">
      <c r="A104" s="22" t="s">
        <v>253</v>
      </c>
      <c r="B104" s="23" t="s">
        <v>250</v>
      </c>
      <c r="C104" s="23" t="s">
        <v>257</v>
      </c>
      <c r="D104" s="23"/>
      <c r="E104" s="35">
        <f>E105</f>
        <v>20000</v>
      </c>
    </row>
    <row r="105" spans="1:5" ht="13.5" customHeight="1">
      <c r="A105" s="22" t="s">
        <v>138</v>
      </c>
      <c r="B105" s="23" t="s">
        <v>251</v>
      </c>
      <c r="C105" s="23" t="s">
        <v>257</v>
      </c>
      <c r="D105" s="23" t="s">
        <v>139</v>
      </c>
      <c r="E105" s="35">
        <v>20000</v>
      </c>
    </row>
    <row r="106" spans="1:5" ht="13.5" customHeight="1">
      <c r="A106" s="38" t="s">
        <v>264</v>
      </c>
      <c r="B106" s="39" t="s">
        <v>265</v>
      </c>
      <c r="C106" s="39"/>
      <c r="D106" s="39"/>
      <c r="E106" s="44">
        <f>E107</f>
        <v>18384.7</v>
      </c>
    </row>
    <row r="107" spans="1:5" ht="13.5" customHeight="1">
      <c r="A107" s="22" t="s">
        <v>266</v>
      </c>
      <c r="B107" s="23" t="s">
        <v>265</v>
      </c>
      <c r="C107" s="23" t="s">
        <v>267</v>
      </c>
      <c r="D107" s="23"/>
      <c r="E107" s="35">
        <f>E108</f>
        <v>18384.7</v>
      </c>
    </row>
    <row r="108" spans="1:5" ht="13.5" customHeight="1">
      <c r="A108" s="22" t="s">
        <v>268</v>
      </c>
      <c r="B108" s="23" t="s">
        <v>265</v>
      </c>
      <c r="C108" s="23" t="s">
        <v>269</v>
      </c>
      <c r="D108" s="23"/>
      <c r="E108" s="35">
        <f>E109</f>
        <v>18384.7</v>
      </c>
    </row>
    <row r="109" spans="1:5" ht="13.5" customHeight="1">
      <c r="A109" s="22" t="s">
        <v>270</v>
      </c>
      <c r="B109" s="23" t="s">
        <v>265</v>
      </c>
      <c r="C109" s="23" t="s">
        <v>269</v>
      </c>
      <c r="D109" s="23" t="s">
        <v>271</v>
      </c>
      <c r="E109" s="35">
        <v>18384.7</v>
      </c>
    </row>
    <row r="110" spans="1:6" ht="15" customHeight="1">
      <c r="A110" s="118"/>
      <c r="B110" s="118"/>
      <c r="C110" s="118"/>
      <c r="D110" s="119"/>
      <c r="E110" s="44">
        <f>E10+E27+E35+E44+E74+E69+E82+E97+E106</f>
        <v>128530.7</v>
      </c>
      <c r="F110" s="24"/>
    </row>
    <row r="112" ht="12.75">
      <c r="E112" s="46"/>
    </row>
    <row r="113" ht="12.75">
      <c r="E113" s="46"/>
    </row>
  </sheetData>
  <sheetProtection/>
  <mergeCells count="5">
    <mergeCell ref="A6:E6"/>
    <mergeCell ref="A110:D110"/>
    <mergeCell ref="E7:E8"/>
    <mergeCell ref="B7:D7"/>
    <mergeCell ref="A7:A8"/>
  </mergeCells>
  <printOptions/>
  <pageMargins left="0.5905511811023623" right="0" top="0.7874015748031497" bottom="0.3937007874015748" header="0" footer="0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4"/>
  <sheetViews>
    <sheetView zoomScale="120" zoomScaleNormal="120" zoomScaleSheetLayoutView="120" zoomScalePageLayoutView="0" workbookViewId="0" topLeftCell="A1">
      <selection activeCell="A3" sqref="A3"/>
    </sheetView>
  </sheetViews>
  <sheetFormatPr defaultColWidth="9.00390625" defaultRowHeight="12.75"/>
  <cols>
    <col min="1" max="1" width="42.75390625" style="13" customWidth="1"/>
    <col min="2" max="2" width="6.75390625" style="13" customWidth="1"/>
    <col min="3" max="4" width="9.25390625" style="13" customWidth="1"/>
    <col min="5" max="5" width="7.25390625" style="13" customWidth="1"/>
    <col min="6" max="6" width="13.625" style="13" customWidth="1"/>
    <col min="7" max="7" width="10.625" style="13" bestFit="1" customWidth="1"/>
    <col min="8" max="16384" width="9.125" style="13" customWidth="1"/>
  </cols>
  <sheetData>
    <row r="1" ht="12.75">
      <c r="F1" s="12" t="s">
        <v>245</v>
      </c>
    </row>
    <row r="2" ht="12.75">
      <c r="F2" s="12" t="s">
        <v>28</v>
      </c>
    </row>
    <row r="3" ht="12.75">
      <c r="F3" s="12" t="s">
        <v>29</v>
      </c>
    </row>
    <row r="4" ht="12.75">
      <c r="F4" s="12" t="s">
        <v>372</v>
      </c>
    </row>
    <row r="6" spans="1:6" s="14" customFormat="1" ht="46.5" customHeight="1">
      <c r="A6" s="117" t="s">
        <v>263</v>
      </c>
      <c r="B6" s="117"/>
      <c r="C6" s="117"/>
      <c r="D6" s="117"/>
      <c r="E6" s="117"/>
      <c r="F6" s="117"/>
    </row>
    <row r="7" spans="1:6" s="15" customFormat="1" ht="12.75" customHeight="1">
      <c r="A7" s="122" t="s">
        <v>8</v>
      </c>
      <c r="B7" s="124" t="s">
        <v>50</v>
      </c>
      <c r="C7" s="118"/>
      <c r="D7" s="118"/>
      <c r="E7" s="119"/>
      <c r="F7" s="120" t="s">
        <v>41</v>
      </c>
    </row>
    <row r="8" spans="1:6" s="15" customFormat="1" ht="27.75" customHeight="1">
      <c r="A8" s="123"/>
      <c r="B8" s="54" t="s">
        <v>51</v>
      </c>
      <c r="C8" s="18" t="s">
        <v>10</v>
      </c>
      <c r="D8" s="18" t="s">
        <v>11</v>
      </c>
      <c r="E8" s="18" t="s">
        <v>12</v>
      </c>
      <c r="F8" s="121"/>
    </row>
    <row r="9" spans="1:6" s="15" customFormat="1" ht="12.75" customHeight="1">
      <c r="A9" s="16">
        <v>2</v>
      </c>
      <c r="B9" s="16">
        <v>3</v>
      </c>
      <c r="C9" s="17">
        <v>4</v>
      </c>
      <c r="D9" s="17">
        <v>5</v>
      </c>
      <c r="E9" s="17">
        <v>6</v>
      </c>
      <c r="F9" s="18">
        <v>7</v>
      </c>
    </row>
    <row r="10" spans="1:6" s="15" customFormat="1" ht="25.5">
      <c r="A10" s="19" t="s">
        <v>199</v>
      </c>
      <c r="B10" s="16">
        <v>905</v>
      </c>
      <c r="C10" s="17"/>
      <c r="D10" s="17"/>
      <c r="E10" s="17"/>
      <c r="F10" s="18"/>
    </row>
    <row r="11" spans="1:6" s="15" customFormat="1" ht="12.75">
      <c r="A11" s="19" t="s">
        <v>42</v>
      </c>
      <c r="B11" s="68">
        <v>905</v>
      </c>
      <c r="C11" s="20" t="s">
        <v>87</v>
      </c>
      <c r="D11" s="20"/>
      <c r="E11" s="20"/>
      <c r="F11" s="40">
        <f>F18+F24+F12</f>
        <v>24288</v>
      </c>
    </row>
    <row r="12" spans="1:6" s="15" customFormat="1" ht="25.5">
      <c r="A12" s="19" t="s">
        <v>188</v>
      </c>
      <c r="B12" s="20" t="s">
        <v>54</v>
      </c>
      <c r="C12" s="20" t="s">
        <v>189</v>
      </c>
      <c r="D12" s="20"/>
      <c r="E12" s="20"/>
      <c r="F12" s="40">
        <f>F13</f>
        <v>3972</v>
      </c>
    </row>
    <row r="13" spans="1:6" s="15" customFormat="1" ht="25.5">
      <c r="A13" s="22" t="s">
        <v>13</v>
      </c>
      <c r="B13" s="23" t="s">
        <v>54</v>
      </c>
      <c r="C13" s="23" t="s">
        <v>189</v>
      </c>
      <c r="D13" s="23" t="s">
        <v>81</v>
      </c>
      <c r="E13" s="23"/>
      <c r="F13" s="71">
        <f>F14+F16</f>
        <v>3972</v>
      </c>
    </row>
    <row r="14" spans="1:6" s="15" customFormat="1" ht="12.75">
      <c r="A14" s="22" t="s">
        <v>15</v>
      </c>
      <c r="B14" s="23" t="s">
        <v>54</v>
      </c>
      <c r="C14" s="23" t="s">
        <v>189</v>
      </c>
      <c r="D14" s="23" t="s">
        <v>82</v>
      </c>
      <c r="E14" s="23"/>
      <c r="F14" s="71">
        <f>F15</f>
        <v>2841.5</v>
      </c>
    </row>
    <row r="15" spans="1:6" s="15" customFormat="1" ht="25.5">
      <c r="A15" s="22" t="s">
        <v>79</v>
      </c>
      <c r="B15" s="23" t="s">
        <v>54</v>
      </c>
      <c r="C15" s="23" t="s">
        <v>189</v>
      </c>
      <c r="D15" s="23" t="s">
        <v>82</v>
      </c>
      <c r="E15" s="23" t="s">
        <v>80</v>
      </c>
      <c r="F15" s="71">
        <f>'Расходы функц.'!E14</f>
        <v>2841.5</v>
      </c>
    </row>
    <row r="16" spans="1:6" s="15" customFormat="1" ht="25.5">
      <c r="A16" s="22" t="s">
        <v>260</v>
      </c>
      <c r="B16" s="23" t="s">
        <v>54</v>
      </c>
      <c r="C16" s="23" t="s">
        <v>189</v>
      </c>
      <c r="D16" s="23" t="s">
        <v>261</v>
      </c>
      <c r="E16" s="23"/>
      <c r="F16" s="71">
        <f>F17</f>
        <v>1130.5</v>
      </c>
    </row>
    <row r="17" spans="1:6" s="15" customFormat="1" ht="25.5">
      <c r="A17" s="22" t="s">
        <v>79</v>
      </c>
      <c r="B17" s="23" t="s">
        <v>54</v>
      </c>
      <c r="C17" s="23" t="s">
        <v>189</v>
      </c>
      <c r="D17" s="23" t="s">
        <v>261</v>
      </c>
      <c r="E17" s="23" t="s">
        <v>80</v>
      </c>
      <c r="F17" s="71">
        <f>'Расходы функц.'!E16</f>
        <v>1130.5</v>
      </c>
    </row>
    <row r="18" spans="1:8" s="21" customFormat="1" ht="12.75">
      <c r="A18" s="19" t="s">
        <v>44</v>
      </c>
      <c r="B18" s="20">
        <v>905</v>
      </c>
      <c r="C18" s="20" t="s">
        <v>86</v>
      </c>
      <c r="D18" s="20"/>
      <c r="E18" s="20"/>
      <c r="F18" s="40">
        <f>F19</f>
        <v>20116</v>
      </c>
      <c r="H18" s="55"/>
    </row>
    <row r="19" spans="1:8" s="21" customFormat="1" ht="25.5">
      <c r="A19" s="22" t="s">
        <v>13</v>
      </c>
      <c r="B19" s="23">
        <v>905</v>
      </c>
      <c r="C19" s="23" t="s">
        <v>86</v>
      </c>
      <c r="D19" s="23" t="s">
        <v>81</v>
      </c>
      <c r="E19" s="23"/>
      <c r="F19" s="41">
        <f>F20+F22</f>
        <v>20116</v>
      </c>
      <c r="H19" s="55"/>
    </row>
    <row r="20" spans="1:8" s="21" customFormat="1" ht="12.75" customHeight="1">
      <c r="A20" s="22" t="s">
        <v>15</v>
      </c>
      <c r="B20" s="23">
        <v>905</v>
      </c>
      <c r="C20" s="23" t="s">
        <v>86</v>
      </c>
      <c r="D20" s="23" t="s">
        <v>82</v>
      </c>
      <c r="E20" s="23"/>
      <c r="F20" s="41">
        <f>F21</f>
        <v>18752</v>
      </c>
      <c r="H20" s="55"/>
    </row>
    <row r="21" spans="1:8" ht="25.5">
      <c r="A21" s="22" t="s">
        <v>79</v>
      </c>
      <c r="B21" s="23">
        <v>905</v>
      </c>
      <c r="C21" s="23" t="s">
        <v>86</v>
      </c>
      <c r="D21" s="23" t="s">
        <v>82</v>
      </c>
      <c r="E21" s="23" t="s">
        <v>80</v>
      </c>
      <c r="F21" s="42">
        <f>'Расходы функц.'!E20</f>
        <v>18752</v>
      </c>
      <c r="H21" s="56"/>
    </row>
    <row r="22" spans="1:8" ht="12.75" customHeight="1">
      <c r="A22" s="37" t="s">
        <v>84</v>
      </c>
      <c r="B22" s="28">
        <v>905</v>
      </c>
      <c r="C22" s="28" t="s">
        <v>86</v>
      </c>
      <c r="D22" s="23" t="s">
        <v>83</v>
      </c>
      <c r="E22" s="28"/>
      <c r="F22" s="42">
        <f>F23</f>
        <v>1364</v>
      </c>
      <c r="H22" s="57"/>
    </row>
    <row r="23" spans="1:6" ht="25.5">
      <c r="A23" s="22" t="s">
        <v>79</v>
      </c>
      <c r="B23" s="28">
        <v>905</v>
      </c>
      <c r="C23" s="28" t="s">
        <v>86</v>
      </c>
      <c r="D23" s="23" t="s">
        <v>83</v>
      </c>
      <c r="E23" s="28" t="s">
        <v>80</v>
      </c>
      <c r="F23" s="35">
        <f>'Расходы функц.'!E22</f>
        <v>1364</v>
      </c>
    </row>
    <row r="24" spans="1:6" ht="12.75" customHeight="1">
      <c r="A24" s="19" t="s">
        <v>85</v>
      </c>
      <c r="B24" s="20">
        <v>905</v>
      </c>
      <c r="C24" s="20" t="s">
        <v>256</v>
      </c>
      <c r="D24" s="20"/>
      <c r="E24" s="20"/>
      <c r="F24" s="40">
        <f>F25</f>
        <v>200</v>
      </c>
    </row>
    <row r="25" spans="1:6" ht="12.75" customHeight="1">
      <c r="A25" s="22" t="s">
        <v>85</v>
      </c>
      <c r="B25" s="23">
        <v>905</v>
      </c>
      <c r="C25" s="23" t="s">
        <v>256</v>
      </c>
      <c r="D25" s="23" t="s">
        <v>88</v>
      </c>
      <c r="E25" s="23"/>
      <c r="F25" s="41">
        <f>F26</f>
        <v>200</v>
      </c>
    </row>
    <row r="26" spans="1:6" ht="12.75" customHeight="1">
      <c r="A26" s="22" t="s">
        <v>89</v>
      </c>
      <c r="B26" s="23">
        <v>905</v>
      </c>
      <c r="C26" s="23" t="s">
        <v>256</v>
      </c>
      <c r="D26" s="23" t="s">
        <v>90</v>
      </c>
      <c r="E26" s="23"/>
      <c r="F26" s="41">
        <f>F27</f>
        <v>200</v>
      </c>
    </row>
    <row r="27" spans="1:6" ht="12.75" customHeight="1">
      <c r="A27" s="22" t="s">
        <v>91</v>
      </c>
      <c r="B27" s="23">
        <v>905</v>
      </c>
      <c r="C27" s="23" t="s">
        <v>256</v>
      </c>
      <c r="D27" s="23" t="s">
        <v>90</v>
      </c>
      <c r="E27" s="23" t="s">
        <v>92</v>
      </c>
      <c r="F27" s="35">
        <f>'Расходы функц.'!E26</f>
        <v>200</v>
      </c>
    </row>
    <row r="28" spans="1:6" ht="25.5">
      <c r="A28" s="38" t="s">
        <v>93</v>
      </c>
      <c r="B28" s="39">
        <v>905</v>
      </c>
      <c r="C28" s="39" t="s">
        <v>94</v>
      </c>
      <c r="D28" s="39"/>
      <c r="E28" s="39"/>
      <c r="F28" s="43">
        <f>F29</f>
        <v>1450</v>
      </c>
    </row>
    <row r="29" spans="1:6" ht="38.25">
      <c r="A29" s="38" t="s">
        <v>176</v>
      </c>
      <c r="B29" s="39">
        <v>905</v>
      </c>
      <c r="C29" s="39" t="s">
        <v>95</v>
      </c>
      <c r="D29" s="39"/>
      <c r="E29" s="39"/>
      <c r="F29" s="43">
        <f>F30+F33</f>
        <v>1450</v>
      </c>
    </row>
    <row r="30" spans="1:6" ht="38.25">
      <c r="A30" s="22" t="s">
        <v>190</v>
      </c>
      <c r="B30" s="23">
        <v>905</v>
      </c>
      <c r="C30" s="23" t="s">
        <v>95</v>
      </c>
      <c r="D30" s="23" t="s">
        <v>191</v>
      </c>
      <c r="E30" s="23"/>
      <c r="F30" s="42">
        <f>F31</f>
        <v>1300</v>
      </c>
    </row>
    <row r="31" spans="1:6" ht="38.25">
      <c r="A31" s="22" t="s">
        <v>192</v>
      </c>
      <c r="B31" s="23">
        <v>905</v>
      </c>
      <c r="C31" s="23" t="s">
        <v>95</v>
      </c>
      <c r="D31" s="23" t="s">
        <v>193</v>
      </c>
      <c r="E31" s="23"/>
      <c r="F31" s="42">
        <f>F32</f>
        <v>1300</v>
      </c>
    </row>
    <row r="32" spans="1:6" ht="38.25">
      <c r="A32" s="22" t="s">
        <v>194</v>
      </c>
      <c r="B32" s="23">
        <v>905</v>
      </c>
      <c r="C32" s="23" t="s">
        <v>95</v>
      </c>
      <c r="D32" s="23" t="s">
        <v>193</v>
      </c>
      <c r="E32" s="23" t="s">
        <v>80</v>
      </c>
      <c r="F32" s="42">
        <f>'Расходы функц.'!E31</f>
        <v>1300</v>
      </c>
    </row>
    <row r="33" spans="1:6" ht="12.75">
      <c r="A33" s="22" t="s">
        <v>96</v>
      </c>
      <c r="B33" s="23">
        <v>905</v>
      </c>
      <c r="C33" s="23" t="s">
        <v>95</v>
      </c>
      <c r="D33" s="23" t="s">
        <v>97</v>
      </c>
      <c r="E33" s="23"/>
      <c r="F33" s="42">
        <f>F34</f>
        <v>150</v>
      </c>
    </row>
    <row r="34" spans="1:6" ht="25.5" customHeight="1">
      <c r="A34" s="22" t="s">
        <v>98</v>
      </c>
      <c r="B34" s="23">
        <v>905</v>
      </c>
      <c r="C34" s="23" t="s">
        <v>95</v>
      </c>
      <c r="D34" s="23" t="s">
        <v>99</v>
      </c>
      <c r="E34" s="23"/>
      <c r="F34" s="42">
        <f>F35</f>
        <v>150</v>
      </c>
    </row>
    <row r="35" spans="1:6" ht="25.5">
      <c r="A35" s="22" t="s">
        <v>79</v>
      </c>
      <c r="B35" s="23">
        <v>905</v>
      </c>
      <c r="C35" s="23" t="s">
        <v>95</v>
      </c>
      <c r="D35" s="23" t="s">
        <v>99</v>
      </c>
      <c r="E35" s="23" t="s">
        <v>80</v>
      </c>
      <c r="F35" s="42">
        <f>'Расходы функц.'!E34</f>
        <v>150</v>
      </c>
    </row>
    <row r="36" spans="1:6" ht="12.75">
      <c r="A36" s="54">
        <v>2</v>
      </c>
      <c r="B36" s="54">
        <v>3</v>
      </c>
      <c r="C36" s="17">
        <v>4</v>
      </c>
      <c r="D36" s="17">
        <v>5</v>
      </c>
      <c r="E36" s="17">
        <v>6</v>
      </c>
      <c r="F36" s="17">
        <v>7</v>
      </c>
    </row>
    <row r="37" spans="1:6" ht="12.75">
      <c r="A37" s="25" t="s">
        <v>43</v>
      </c>
      <c r="B37" s="26">
        <v>905</v>
      </c>
      <c r="C37" s="26" t="s">
        <v>100</v>
      </c>
      <c r="D37" s="26"/>
      <c r="E37" s="26"/>
      <c r="F37" s="44">
        <f>F38+F42</f>
        <v>3000</v>
      </c>
    </row>
    <row r="38" spans="1:6" ht="12.75" customHeight="1">
      <c r="A38" s="38" t="s">
        <v>102</v>
      </c>
      <c r="B38" s="39">
        <v>905</v>
      </c>
      <c r="C38" s="39" t="s">
        <v>101</v>
      </c>
      <c r="D38" s="39"/>
      <c r="E38" s="39"/>
      <c r="F38" s="43">
        <f>F39</f>
        <v>1000</v>
      </c>
    </row>
    <row r="39" spans="1:6" ht="12.75">
      <c r="A39" s="22" t="s">
        <v>34</v>
      </c>
      <c r="B39" s="28">
        <v>905</v>
      </c>
      <c r="C39" s="23" t="s">
        <v>101</v>
      </c>
      <c r="D39" s="23" t="s">
        <v>103</v>
      </c>
      <c r="E39" s="23"/>
      <c r="F39" s="35">
        <f>F40</f>
        <v>1000</v>
      </c>
    </row>
    <row r="40" spans="1:6" ht="12.75">
      <c r="A40" s="22" t="s">
        <v>35</v>
      </c>
      <c r="B40" s="28">
        <v>905</v>
      </c>
      <c r="C40" s="23" t="s">
        <v>101</v>
      </c>
      <c r="D40" s="23" t="s">
        <v>104</v>
      </c>
      <c r="E40" s="23"/>
      <c r="F40" s="35">
        <f>F41</f>
        <v>1000</v>
      </c>
    </row>
    <row r="41" spans="1:6" ht="12.75">
      <c r="A41" s="22" t="s">
        <v>105</v>
      </c>
      <c r="B41" s="23">
        <v>905</v>
      </c>
      <c r="C41" s="23" t="s">
        <v>101</v>
      </c>
      <c r="D41" s="23" t="s">
        <v>104</v>
      </c>
      <c r="E41" s="23" t="s">
        <v>106</v>
      </c>
      <c r="F41" s="35">
        <f>'Расходы функц.'!E39</f>
        <v>1000</v>
      </c>
    </row>
    <row r="42" spans="1:6" ht="25.5">
      <c r="A42" s="38" t="s">
        <v>210</v>
      </c>
      <c r="B42" s="39">
        <v>905</v>
      </c>
      <c r="C42" s="39" t="s">
        <v>211</v>
      </c>
      <c r="D42" s="39"/>
      <c r="E42" s="39"/>
      <c r="F42" s="43">
        <f>F43</f>
        <v>2000</v>
      </c>
    </row>
    <row r="43" spans="1:6" ht="25.5">
      <c r="A43" s="22" t="s">
        <v>212</v>
      </c>
      <c r="B43" s="28">
        <v>905</v>
      </c>
      <c r="C43" s="23" t="s">
        <v>211</v>
      </c>
      <c r="D43" s="23" t="s">
        <v>213</v>
      </c>
      <c r="E43" s="23"/>
      <c r="F43" s="35">
        <f>F44</f>
        <v>2000</v>
      </c>
    </row>
    <row r="44" spans="1:6" ht="25.5">
      <c r="A44" s="22" t="s">
        <v>79</v>
      </c>
      <c r="B44" s="28">
        <v>905</v>
      </c>
      <c r="C44" s="23" t="s">
        <v>211</v>
      </c>
      <c r="D44" s="23" t="s">
        <v>213</v>
      </c>
      <c r="E44" s="23" t="s">
        <v>80</v>
      </c>
      <c r="F44" s="35">
        <f>'Расходы функц.'!E42</f>
        <v>2000</v>
      </c>
    </row>
    <row r="45" spans="1:6" ht="12.75">
      <c r="A45" s="25" t="s">
        <v>18</v>
      </c>
      <c r="B45" s="26">
        <v>905</v>
      </c>
      <c r="C45" s="26" t="s">
        <v>108</v>
      </c>
      <c r="D45" s="26"/>
      <c r="E45" s="26"/>
      <c r="F45" s="44">
        <f>F46+F52+F57</f>
        <v>37758</v>
      </c>
    </row>
    <row r="46" spans="1:6" ht="12.75">
      <c r="A46" s="25" t="s">
        <v>107</v>
      </c>
      <c r="B46" s="26">
        <v>905</v>
      </c>
      <c r="C46" s="26" t="s">
        <v>109</v>
      </c>
      <c r="D46" s="26"/>
      <c r="E46" s="26"/>
      <c r="F46" s="44">
        <f>F47+F49</f>
        <v>12378</v>
      </c>
    </row>
    <row r="47" spans="1:6" ht="25.5">
      <c r="A47" s="87" t="s">
        <v>255</v>
      </c>
      <c r="B47" s="89">
        <v>905</v>
      </c>
      <c r="C47" s="88" t="s">
        <v>109</v>
      </c>
      <c r="D47" s="89" t="s">
        <v>254</v>
      </c>
      <c r="E47" s="88"/>
      <c r="F47" s="44">
        <f>F48</f>
        <v>2878</v>
      </c>
    </row>
    <row r="48" spans="1:6" ht="25.5">
      <c r="A48" s="87" t="s">
        <v>79</v>
      </c>
      <c r="B48" s="89">
        <v>905</v>
      </c>
      <c r="C48" s="88" t="s">
        <v>109</v>
      </c>
      <c r="D48" s="89" t="s">
        <v>254</v>
      </c>
      <c r="E48" s="88" t="s">
        <v>80</v>
      </c>
      <c r="F48" s="44">
        <f>'Расходы функц.'!E47</f>
        <v>2878</v>
      </c>
    </row>
    <row r="49" spans="1:6" ht="12.75">
      <c r="A49" s="29" t="s">
        <v>110</v>
      </c>
      <c r="B49" s="28">
        <v>905</v>
      </c>
      <c r="C49" s="27" t="s">
        <v>109</v>
      </c>
      <c r="D49" s="23" t="s">
        <v>111</v>
      </c>
      <c r="E49" s="27"/>
      <c r="F49" s="42">
        <f>F50</f>
        <v>9500</v>
      </c>
    </row>
    <row r="50" spans="1:6" ht="38.25">
      <c r="A50" s="29" t="s">
        <v>146</v>
      </c>
      <c r="B50" s="27">
        <v>905</v>
      </c>
      <c r="C50" s="27" t="s">
        <v>109</v>
      </c>
      <c r="D50" s="23" t="s">
        <v>112</v>
      </c>
      <c r="E50" s="27"/>
      <c r="F50" s="42">
        <f>F51</f>
        <v>9500</v>
      </c>
    </row>
    <row r="51" spans="1:6" ht="25.5">
      <c r="A51" s="29" t="s">
        <v>79</v>
      </c>
      <c r="B51" s="23">
        <v>905</v>
      </c>
      <c r="C51" s="27" t="s">
        <v>109</v>
      </c>
      <c r="D51" s="23" t="s">
        <v>112</v>
      </c>
      <c r="E51" s="27" t="s">
        <v>80</v>
      </c>
      <c r="F51" s="42">
        <f>'Расходы функц.'!E50</f>
        <v>9500</v>
      </c>
    </row>
    <row r="52" spans="1:6" ht="12.75">
      <c r="A52" s="38" t="s">
        <v>20</v>
      </c>
      <c r="B52" s="20">
        <v>905</v>
      </c>
      <c r="C52" s="39" t="s">
        <v>113</v>
      </c>
      <c r="D52" s="26"/>
      <c r="E52" s="39"/>
      <c r="F52" s="43">
        <f>F53+F56</f>
        <v>13220</v>
      </c>
    </row>
    <row r="53" spans="1:6" s="45" customFormat="1" ht="12.75">
      <c r="A53" s="29" t="s">
        <v>115</v>
      </c>
      <c r="B53" s="23">
        <v>905</v>
      </c>
      <c r="C53" s="27" t="s">
        <v>113</v>
      </c>
      <c r="D53" s="23" t="s">
        <v>116</v>
      </c>
      <c r="E53" s="27"/>
      <c r="F53" s="42">
        <f>F54</f>
        <v>13220</v>
      </c>
    </row>
    <row r="54" spans="1:6" s="45" customFormat="1" ht="12.75">
      <c r="A54" s="29" t="s">
        <v>114</v>
      </c>
      <c r="B54" s="27">
        <v>905</v>
      </c>
      <c r="C54" s="27" t="s">
        <v>113</v>
      </c>
      <c r="D54" s="23" t="s">
        <v>117</v>
      </c>
      <c r="E54" s="27"/>
      <c r="F54" s="42">
        <f>F55</f>
        <v>13220</v>
      </c>
    </row>
    <row r="55" spans="1:6" ht="25.5">
      <c r="A55" s="29" t="s">
        <v>79</v>
      </c>
      <c r="B55" s="27">
        <v>905</v>
      </c>
      <c r="C55" s="27" t="s">
        <v>113</v>
      </c>
      <c r="D55" s="23" t="s">
        <v>117</v>
      </c>
      <c r="E55" s="27" t="s">
        <v>80</v>
      </c>
      <c r="F55" s="42">
        <f>'Расходы функц.'!E54</f>
        <v>13220</v>
      </c>
    </row>
    <row r="56" spans="1:6" ht="12.75">
      <c r="A56" s="29" t="s">
        <v>105</v>
      </c>
      <c r="B56" s="27">
        <v>905</v>
      </c>
      <c r="C56" s="27" t="s">
        <v>113</v>
      </c>
      <c r="D56" s="23" t="s">
        <v>117</v>
      </c>
      <c r="E56" s="27" t="s">
        <v>106</v>
      </c>
      <c r="F56" s="42">
        <f>'Расходы функц.'!E55</f>
        <v>0</v>
      </c>
    </row>
    <row r="57" spans="1:6" ht="12.75">
      <c r="A57" s="38" t="s">
        <v>49</v>
      </c>
      <c r="B57" s="39">
        <v>905</v>
      </c>
      <c r="C57" s="39" t="s">
        <v>118</v>
      </c>
      <c r="D57" s="23"/>
      <c r="E57" s="39"/>
      <c r="F57" s="43">
        <f>F58</f>
        <v>12160</v>
      </c>
    </row>
    <row r="58" spans="1:6" ht="12.75">
      <c r="A58" s="29" t="s">
        <v>49</v>
      </c>
      <c r="B58" s="23">
        <v>905</v>
      </c>
      <c r="C58" s="27" t="s">
        <v>118</v>
      </c>
      <c r="D58" s="23" t="s">
        <v>119</v>
      </c>
      <c r="E58" s="27"/>
      <c r="F58" s="42">
        <f>F59+F61+F63+F65+F68</f>
        <v>12160</v>
      </c>
    </row>
    <row r="59" spans="1:6" ht="12.75">
      <c r="A59" s="29" t="s">
        <v>120</v>
      </c>
      <c r="B59" s="23">
        <v>905</v>
      </c>
      <c r="C59" s="27" t="s">
        <v>118</v>
      </c>
      <c r="D59" s="23" t="s">
        <v>121</v>
      </c>
      <c r="E59" s="27"/>
      <c r="F59" s="42">
        <f>F60</f>
        <v>1950</v>
      </c>
    </row>
    <row r="60" spans="1:7" ht="25.5">
      <c r="A60" s="29" t="s">
        <v>79</v>
      </c>
      <c r="B60" s="27">
        <v>905</v>
      </c>
      <c r="C60" s="27" t="s">
        <v>118</v>
      </c>
      <c r="D60" s="23" t="s">
        <v>121</v>
      </c>
      <c r="E60" s="27" t="s">
        <v>80</v>
      </c>
      <c r="F60" s="42">
        <f>'Расходы функц.'!E59</f>
        <v>1950</v>
      </c>
      <c r="G60" s="46"/>
    </row>
    <row r="61" spans="1:7" ht="38.25" customHeight="1">
      <c r="A61" s="29" t="s">
        <v>177</v>
      </c>
      <c r="B61" s="27">
        <v>905</v>
      </c>
      <c r="C61" s="27" t="s">
        <v>118</v>
      </c>
      <c r="D61" s="23" t="s">
        <v>122</v>
      </c>
      <c r="E61" s="27"/>
      <c r="F61" s="42">
        <f>F62</f>
        <v>6650</v>
      </c>
      <c r="G61" s="46"/>
    </row>
    <row r="62" spans="1:7" ht="25.5">
      <c r="A62" s="29" t="s">
        <v>79</v>
      </c>
      <c r="B62" s="23">
        <v>905</v>
      </c>
      <c r="C62" s="27" t="s">
        <v>118</v>
      </c>
      <c r="D62" s="23" t="s">
        <v>122</v>
      </c>
      <c r="E62" s="27" t="s">
        <v>80</v>
      </c>
      <c r="F62" s="42">
        <f>'Расходы функц.'!E61</f>
        <v>6650</v>
      </c>
      <c r="G62" s="46"/>
    </row>
    <row r="63" spans="1:7" ht="12.75">
      <c r="A63" s="29" t="s">
        <v>123</v>
      </c>
      <c r="B63" s="23">
        <v>905</v>
      </c>
      <c r="C63" s="27" t="s">
        <v>118</v>
      </c>
      <c r="D63" s="23" t="s">
        <v>124</v>
      </c>
      <c r="E63" s="27"/>
      <c r="F63" s="42">
        <f>F64</f>
        <v>960</v>
      </c>
      <c r="G63" s="46"/>
    </row>
    <row r="64" spans="1:7" ht="25.5">
      <c r="A64" s="29" t="s">
        <v>79</v>
      </c>
      <c r="B64" s="23">
        <v>905</v>
      </c>
      <c r="C64" s="27" t="s">
        <v>118</v>
      </c>
      <c r="D64" s="23" t="s">
        <v>124</v>
      </c>
      <c r="E64" s="27" t="s">
        <v>80</v>
      </c>
      <c r="F64" s="42">
        <f>'Расходы функц.'!E63</f>
        <v>960</v>
      </c>
      <c r="G64" s="46"/>
    </row>
    <row r="65" spans="1:7" ht="12.75">
      <c r="A65" s="29" t="s">
        <v>235</v>
      </c>
      <c r="B65" s="23">
        <v>905</v>
      </c>
      <c r="C65" s="27" t="s">
        <v>118</v>
      </c>
      <c r="D65" s="23" t="s">
        <v>234</v>
      </c>
      <c r="E65" s="27"/>
      <c r="F65" s="42">
        <f>F66+F67</f>
        <v>350</v>
      </c>
      <c r="G65" s="46"/>
    </row>
    <row r="66" spans="1:7" ht="25.5">
      <c r="A66" s="29" t="s">
        <v>79</v>
      </c>
      <c r="B66" s="23" t="s">
        <v>54</v>
      </c>
      <c r="C66" s="27" t="s">
        <v>118</v>
      </c>
      <c r="D66" s="23" t="s">
        <v>234</v>
      </c>
      <c r="E66" s="27" t="s">
        <v>80</v>
      </c>
      <c r="F66" s="42">
        <f>'Расходы функц.'!E65</f>
        <v>150</v>
      </c>
      <c r="G66" s="46"/>
    </row>
    <row r="67" spans="1:7" ht="12.75">
      <c r="A67" s="29" t="s">
        <v>105</v>
      </c>
      <c r="B67" s="23" t="s">
        <v>54</v>
      </c>
      <c r="C67" s="27" t="s">
        <v>118</v>
      </c>
      <c r="D67" s="23" t="s">
        <v>234</v>
      </c>
      <c r="E67" s="27" t="s">
        <v>106</v>
      </c>
      <c r="F67" s="42">
        <f>'Расходы функц.'!E66</f>
        <v>200</v>
      </c>
      <c r="G67" s="46"/>
    </row>
    <row r="68" spans="1:7" ht="25.5">
      <c r="A68" s="29" t="s">
        <v>125</v>
      </c>
      <c r="B68" s="23">
        <v>905</v>
      </c>
      <c r="C68" s="27" t="s">
        <v>118</v>
      </c>
      <c r="D68" s="23" t="s">
        <v>126</v>
      </c>
      <c r="E68" s="27"/>
      <c r="F68" s="42">
        <f>F69</f>
        <v>2250</v>
      </c>
      <c r="G68" s="46"/>
    </row>
    <row r="69" spans="1:7" ht="25.5">
      <c r="A69" s="29" t="s">
        <v>79</v>
      </c>
      <c r="B69" s="27">
        <v>905</v>
      </c>
      <c r="C69" s="27" t="s">
        <v>118</v>
      </c>
      <c r="D69" s="23" t="s">
        <v>126</v>
      </c>
      <c r="E69" s="27" t="s">
        <v>80</v>
      </c>
      <c r="F69" s="42">
        <f>'Расходы функц.'!E68</f>
        <v>2250</v>
      </c>
      <c r="G69" s="46"/>
    </row>
    <row r="70" spans="1:6" ht="12.75" customHeight="1">
      <c r="A70" s="38" t="s">
        <v>236</v>
      </c>
      <c r="B70" s="39">
        <v>905</v>
      </c>
      <c r="C70" s="39" t="s">
        <v>239</v>
      </c>
      <c r="D70" s="85"/>
      <c r="E70" s="85"/>
      <c r="F70" s="43">
        <f>F71</f>
        <v>800</v>
      </c>
    </row>
    <row r="71" spans="1:6" ht="12.75" customHeight="1">
      <c r="A71" s="38" t="s">
        <v>237</v>
      </c>
      <c r="B71" s="23">
        <v>905</v>
      </c>
      <c r="C71" s="39" t="s">
        <v>240</v>
      </c>
      <c r="D71" s="85"/>
      <c r="E71" s="85"/>
      <c r="F71" s="42">
        <f>F72</f>
        <v>800</v>
      </c>
    </row>
    <row r="72" spans="1:6" ht="12.75" customHeight="1">
      <c r="A72" s="22" t="s">
        <v>238</v>
      </c>
      <c r="B72" s="23">
        <v>905</v>
      </c>
      <c r="C72" s="23" t="s">
        <v>240</v>
      </c>
      <c r="D72" s="28" t="s">
        <v>241</v>
      </c>
      <c r="E72" s="28"/>
      <c r="F72" s="42">
        <f>F73</f>
        <v>800</v>
      </c>
    </row>
    <row r="73" spans="1:6" ht="12.75" customHeight="1">
      <c r="A73" s="22" t="s">
        <v>243</v>
      </c>
      <c r="B73" s="23">
        <v>905</v>
      </c>
      <c r="C73" s="23" t="s">
        <v>240</v>
      </c>
      <c r="D73" s="28" t="s">
        <v>242</v>
      </c>
      <c r="E73" s="28"/>
      <c r="F73" s="42">
        <f>F74</f>
        <v>800</v>
      </c>
    </row>
    <row r="74" spans="1:6" ht="12.75" customHeight="1">
      <c r="A74" s="29" t="s">
        <v>79</v>
      </c>
      <c r="B74" s="23">
        <v>905</v>
      </c>
      <c r="C74" s="23" t="s">
        <v>240</v>
      </c>
      <c r="D74" s="28" t="s">
        <v>242</v>
      </c>
      <c r="E74" s="28" t="s">
        <v>80</v>
      </c>
      <c r="F74" s="42">
        <f>'Расходы функц.'!E73</f>
        <v>800</v>
      </c>
    </row>
    <row r="75" spans="1:6" ht="25.5">
      <c r="A75" s="25" t="s">
        <v>175</v>
      </c>
      <c r="B75" s="26">
        <v>905</v>
      </c>
      <c r="C75" s="26" t="s">
        <v>128</v>
      </c>
      <c r="D75" s="39"/>
      <c r="E75" s="39"/>
      <c r="F75" s="43">
        <f>F76</f>
        <v>18150</v>
      </c>
    </row>
    <row r="76" spans="1:6" ht="12.75">
      <c r="A76" s="38" t="s">
        <v>37</v>
      </c>
      <c r="B76" s="39">
        <v>905</v>
      </c>
      <c r="C76" s="39" t="s">
        <v>129</v>
      </c>
      <c r="D76" s="39"/>
      <c r="E76" s="39"/>
      <c r="F76" s="43">
        <f>F77+F80</f>
        <v>18150</v>
      </c>
    </row>
    <row r="77" spans="1:6" ht="25.5">
      <c r="A77" s="22" t="s">
        <v>127</v>
      </c>
      <c r="B77" s="23">
        <v>905</v>
      </c>
      <c r="C77" s="23" t="s">
        <v>129</v>
      </c>
      <c r="D77" s="23" t="s">
        <v>130</v>
      </c>
      <c r="E77" s="23"/>
      <c r="F77" s="35">
        <f>F78</f>
        <v>17000</v>
      </c>
    </row>
    <row r="78" spans="1:6" ht="12.75" customHeight="1">
      <c r="A78" s="22" t="s">
        <v>36</v>
      </c>
      <c r="B78" s="23">
        <v>905</v>
      </c>
      <c r="C78" s="23" t="s">
        <v>129</v>
      </c>
      <c r="D78" s="23" t="s">
        <v>131</v>
      </c>
      <c r="E78" s="23"/>
      <c r="F78" s="35">
        <f>F79</f>
        <v>17000</v>
      </c>
    </row>
    <row r="79" spans="1:6" ht="12.75" customHeight="1">
      <c r="A79" s="22" t="s">
        <v>132</v>
      </c>
      <c r="B79" s="23">
        <v>905</v>
      </c>
      <c r="C79" s="23" t="s">
        <v>129</v>
      </c>
      <c r="D79" s="23" t="s">
        <v>131</v>
      </c>
      <c r="E79" s="23" t="s">
        <v>133</v>
      </c>
      <c r="F79" s="35">
        <f>'Расходы функц.'!E78</f>
        <v>17000</v>
      </c>
    </row>
    <row r="80" spans="1:6" ht="12.75">
      <c r="A80" s="29" t="s">
        <v>38</v>
      </c>
      <c r="B80" s="23">
        <v>905</v>
      </c>
      <c r="C80" s="23" t="s">
        <v>129</v>
      </c>
      <c r="D80" s="28" t="s">
        <v>134</v>
      </c>
      <c r="E80" s="28"/>
      <c r="F80" s="42">
        <f>F81</f>
        <v>1150</v>
      </c>
    </row>
    <row r="81" spans="1:6" ht="12.75" customHeight="1">
      <c r="A81" s="29" t="s">
        <v>36</v>
      </c>
      <c r="B81" s="23">
        <v>905</v>
      </c>
      <c r="C81" s="23" t="s">
        <v>129</v>
      </c>
      <c r="D81" s="28" t="s">
        <v>135</v>
      </c>
      <c r="E81" s="28"/>
      <c r="F81" s="42">
        <f>F82</f>
        <v>1150</v>
      </c>
    </row>
    <row r="82" spans="1:6" ht="12.75" customHeight="1">
      <c r="A82" s="22" t="s">
        <v>132</v>
      </c>
      <c r="B82" s="23">
        <v>905</v>
      </c>
      <c r="C82" s="23" t="s">
        <v>129</v>
      </c>
      <c r="D82" s="28" t="s">
        <v>135</v>
      </c>
      <c r="E82" s="28" t="s">
        <v>133</v>
      </c>
      <c r="F82" s="42">
        <f>'Расходы функц.'!E81</f>
        <v>1150</v>
      </c>
    </row>
    <row r="83" spans="1:6" ht="12.75">
      <c r="A83" s="25" t="s">
        <v>26</v>
      </c>
      <c r="B83" s="26">
        <v>905</v>
      </c>
      <c r="C83" s="26" t="s">
        <v>140</v>
      </c>
      <c r="D83" s="20"/>
      <c r="E83" s="20"/>
      <c r="F83" s="44">
        <f>F84+F88</f>
        <v>3200</v>
      </c>
    </row>
    <row r="84" spans="1:6" ht="12.75">
      <c r="A84" s="38" t="s">
        <v>39</v>
      </c>
      <c r="B84" s="39">
        <v>905</v>
      </c>
      <c r="C84" s="39" t="s">
        <v>141</v>
      </c>
      <c r="D84" s="39"/>
      <c r="E84" s="39"/>
      <c r="F84" s="43">
        <f>F85</f>
        <v>330</v>
      </c>
    </row>
    <row r="85" spans="1:6" ht="23.25" customHeight="1">
      <c r="A85" s="29" t="s">
        <v>142</v>
      </c>
      <c r="B85" s="27">
        <v>905</v>
      </c>
      <c r="C85" s="27" t="s">
        <v>141</v>
      </c>
      <c r="D85" s="28" t="s">
        <v>143</v>
      </c>
      <c r="E85" s="28"/>
      <c r="F85" s="42">
        <f>F86</f>
        <v>330</v>
      </c>
    </row>
    <row r="86" spans="1:6" ht="19.5" customHeight="1">
      <c r="A86" s="29" t="s">
        <v>40</v>
      </c>
      <c r="B86" s="27">
        <v>905</v>
      </c>
      <c r="C86" s="27" t="s">
        <v>141</v>
      </c>
      <c r="D86" s="28" t="s">
        <v>144</v>
      </c>
      <c r="E86" s="28"/>
      <c r="F86" s="42">
        <f>F87</f>
        <v>330</v>
      </c>
    </row>
    <row r="87" spans="1:6" ht="12.75">
      <c r="A87" s="29" t="s">
        <v>145</v>
      </c>
      <c r="B87" s="27">
        <v>905</v>
      </c>
      <c r="C87" s="27" t="s">
        <v>141</v>
      </c>
      <c r="D87" s="28" t="s">
        <v>144</v>
      </c>
      <c r="E87" s="28" t="s">
        <v>16</v>
      </c>
      <c r="F87" s="42">
        <f>'Расходы функц.'!E86</f>
        <v>330</v>
      </c>
    </row>
    <row r="88" spans="1:6" ht="12.75">
      <c r="A88" s="38" t="s">
        <v>216</v>
      </c>
      <c r="B88" s="39">
        <v>905</v>
      </c>
      <c r="C88" s="39" t="s">
        <v>214</v>
      </c>
      <c r="D88" s="39"/>
      <c r="E88" s="39"/>
      <c r="F88" s="43">
        <f>F89+F91+F93+F96</f>
        <v>2870</v>
      </c>
    </row>
    <row r="89" spans="1:6" ht="12.75">
      <c r="A89" s="29" t="s">
        <v>217</v>
      </c>
      <c r="B89" s="27">
        <v>905</v>
      </c>
      <c r="C89" s="27" t="s">
        <v>214</v>
      </c>
      <c r="D89" s="28" t="s">
        <v>215</v>
      </c>
      <c r="E89" s="28"/>
      <c r="F89" s="42">
        <f>F90</f>
        <v>800</v>
      </c>
    </row>
    <row r="90" spans="1:6" ht="25.5">
      <c r="A90" s="29" t="s">
        <v>79</v>
      </c>
      <c r="B90" s="27">
        <v>905</v>
      </c>
      <c r="C90" s="27" t="s">
        <v>214</v>
      </c>
      <c r="D90" s="28" t="s">
        <v>215</v>
      </c>
      <c r="E90" s="28" t="s">
        <v>16</v>
      </c>
      <c r="F90" s="42">
        <f>'Расходы функц.'!E89</f>
        <v>800</v>
      </c>
    </row>
    <row r="91" spans="1:6" ht="12.75">
      <c r="A91" s="29" t="s">
        <v>302</v>
      </c>
      <c r="B91" s="27">
        <v>905</v>
      </c>
      <c r="C91" s="27" t="s">
        <v>214</v>
      </c>
      <c r="D91" s="28" t="s">
        <v>301</v>
      </c>
      <c r="E91" s="28"/>
      <c r="F91" s="42">
        <f>F92</f>
        <v>1500</v>
      </c>
    </row>
    <row r="92" spans="1:6" ht="12.75">
      <c r="A92" s="29" t="s">
        <v>91</v>
      </c>
      <c r="B92" s="27">
        <v>905</v>
      </c>
      <c r="C92" s="27" t="s">
        <v>214</v>
      </c>
      <c r="D92" s="28" t="s">
        <v>301</v>
      </c>
      <c r="E92" s="28" t="s">
        <v>92</v>
      </c>
      <c r="F92" s="42">
        <f>'Расходы функц.'!E91</f>
        <v>1500</v>
      </c>
    </row>
    <row r="93" spans="1:6" ht="12.75">
      <c r="A93" s="29" t="s">
        <v>309</v>
      </c>
      <c r="B93" s="27">
        <v>905</v>
      </c>
      <c r="C93" s="27" t="s">
        <v>214</v>
      </c>
      <c r="D93" s="28" t="s">
        <v>370</v>
      </c>
      <c r="E93" s="28"/>
      <c r="F93" s="42">
        <f>F94</f>
        <v>300</v>
      </c>
    </row>
    <row r="94" spans="1:6" ht="25.5">
      <c r="A94" s="29" t="s">
        <v>306</v>
      </c>
      <c r="B94" s="27">
        <v>905</v>
      </c>
      <c r="C94" s="27" t="s">
        <v>214</v>
      </c>
      <c r="D94" s="28" t="s">
        <v>307</v>
      </c>
      <c r="E94" s="28"/>
      <c r="F94" s="42">
        <f>F95</f>
        <v>300</v>
      </c>
    </row>
    <row r="95" spans="1:6" ht="12.75">
      <c r="A95" s="29" t="s">
        <v>145</v>
      </c>
      <c r="B95" s="27">
        <v>905</v>
      </c>
      <c r="C95" s="27" t="s">
        <v>214</v>
      </c>
      <c r="D95" s="28" t="s">
        <v>307</v>
      </c>
      <c r="E95" s="28" t="s">
        <v>16</v>
      </c>
      <c r="F95" s="42">
        <f>'Расходы функц.'!E94</f>
        <v>300</v>
      </c>
    </row>
    <row r="96" spans="1:6" ht="12.75">
      <c r="A96" s="29" t="s">
        <v>308</v>
      </c>
      <c r="B96" s="27">
        <v>905</v>
      </c>
      <c r="C96" s="27" t="s">
        <v>214</v>
      </c>
      <c r="D96" s="28"/>
      <c r="E96" s="28"/>
      <c r="F96" s="42">
        <f>F97</f>
        <v>270</v>
      </c>
    </row>
    <row r="97" spans="1:6" ht="12.75">
      <c r="A97" s="29" t="s">
        <v>145</v>
      </c>
      <c r="B97" s="27">
        <v>905</v>
      </c>
      <c r="C97" s="27" t="s">
        <v>214</v>
      </c>
      <c r="D97" s="28"/>
      <c r="E97" s="28" t="s">
        <v>16</v>
      </c>
      <c r="F97" s="42">
        <f>'Расходы функц.'!E96</f>
        <v>270</v>
      </c>
    </row>
    <row r="98" spans="1:6" ht="12.75">
      <c r="A98" s="38" t="s">
        <v>246</v>
      </c>
      <c r="B98" s="39">
        <v>905</v>
      </c>
      <c r="C98" s="39" t="s">
        <v>248</v>
      </c>
      <c r="D98" s="39"/>
      <c r="E98" s="28"/>
      <c r="F98" s="43">
        <f>F99+F103</f>
        <v>21500</v>
      </c>
    </row>
    <row r="99" spans="1:6" ht="12.75">
      <c r="A99" s="25" t="s">
        <v>247</v>
      </c>
      <c r="B99" s="26">
        <v>905</v>
      </c>
      <c r="C99" s="26" t="s">
        <v>249</v>
      </c>
      <c r="D99" s="20"/>
      <c r="E99" s="28"/>
      <c r="F99" s="43">
        <f>F100</f>
        <v>1500</v>
      </c>
    </row>
    <row r="100" spans="1:6" ht="25.5">
      <c r="A100" s="22" t="s">
        <v>195</v>
      </c>
      <c r="B100" s="27">
        <v>905</v>
      </c>
      <c r="C100" s="27" t="s">
        <v>249</v>
      </c>
      <c r="D100" s="23" t="s">
        <v>196</v>
      </c>
      <c r="E100" s="28"/>
      <c r="F100" s="42">
        <f>F101</f>
        <v>1500</v>
      </c>
    </row>
    <row r="101" spans="1:6" ht="25.5">
      <c r="A101" s="29" t="s">
        <v>197</v>
      </c>
      <c r="B101" s="27">
        <v>905</v>
      </c>
      <c r="C101" s="27" t="s">
        <v>249</v>
      </c>
      <c r="D101" s="28" t="s">
        <v>198</v>
      </c>
      <c r="E101" s="28"/>
      <c r="F101" s="42">
        <f>F102</f>
        <v>1500</v>
      </c>
    </row>
    <row r="102" spans="1:6" ht="25.5">
      <c r="A102" s="29" t="s">
        <v>79</v>
      </c>
      <c r="B102" s="27">
        <v>905</v>
      </c>
      <c r="C102" s="27" t="s">
        <v>249</v>
      </c>
      <c r="D102" s="28" t="s">
        <v>198</v>
      </c>
      <c r="E102" s="28" t="s">
        <v>80</v>
      </c>
      <c r="F102" s="42">
        <f>'Расходы функц.'!E101</f>
        <v>1500</v>
      </c>
    </row>
    <row r="103" spans="1:6" ht="25.5">
      <c r="A103" s="25" t="s">
        <v>136</v>
      </c>
      <c r="B103" s="26">
        <v>905</v>
      </c>
      <c r="C103" s="26" t="s">
        <v>250</v>
      </c>
      <c r="D103" s="20"/>
      <c r="E103" s="28"/>
      <c r="F103" s="43">
        <f>F104</f>
        <v>20000</v>
      </c>
    </row>
    <row r="104" spans="1:6" ht="12.75">
      <c r="A104" s="22" t="s">
        <v>178</v>
      </c>
      <c r="B104" s="23">
        <v>905</v>
      </c>
      <c r="C104" s="23" t="s">
        <v>250</v>
      </c>
      <c r="D104" s="23" t="s">
        <v>137</v>
      </c>
      <c r="E104" s="28"/>
      <c r="F104" s="42">
        <f>F105</f>
        <v>20000</v>
      </c>
    </row>
    <row r="105" spans="1:6" ht="25.5">
      <c r="A105" s="22" t="s">
        <v>253</v>
      </c>
      <c r="B105" s="23">
        <v>905</v>
      </c>
      <c r="C105" s="23" t="s">
        <v>250</v>
      </c>
      <c r="D105" s="23" t="s">
        <v>257</v>
      </c>
      <c r="E105" s="28"/>
      <c r="F105" s="42">
        <f>F106</f>
        <v>20000</v>
      </c>
    </row>
    <row r="106" spans="1:6" ht="12.75">
      <c r="A106" s="22" t="s">
        <v>138</v>
      </c>
      <c r="B106" s="23">
        <v>905</v>
      </c>
      <c r="C106" s="23" t="s">
        <v>251</v>
      </c>
      <c r="D106" s="23" t="s">
        <v>257</v>
      </c>
      <c r="E106" s="28" t="s">
        <v>139</v>
      </c>
      <c r="F106" s="42">
        <f>'Расходы функц.'!E105</f>
        <v>20000</v>
      </c>
    </row>
    <row r="107" spans="1:6" ht="25.5">
      <c r="A107" s="38" t="s">
        <v>264</v>
      </c>
      <c r="B107" s="39">
        <v>905</v>
      </c>
      <c r="C107" s="39" t="s">
        <v>265</v>
      </c>
      <c r="D107" s="39"/>
      <c r="E107" s="39"/>
      <c r="F107" s="43">
        <f>F108</f>
        <v>18384.7</v>
      </c>
    </row>
    <row r="108" spans="1:6" ht="12.75">
      <c r="A108" s="22" t="s">
        <v>266</v>
      </c>
      <c r="B108" s="23">
        <v>905</v>
      </c>
      <c r="C108" s="23" t="s">
        <v>265</v>
      </c>
      <c r="D108" s="23" t="s">
        <v>267</v>
      </c>
      <c r="E108" s="23"/>
      <c r="F108" s="42">
        <f>F109</f>
        <v>18384.7</v>
      </c>
    </row>
    <row r="109" spans="1:6" ht="76.5">
      <c r="A109" s="22" t="s">
        <v>268</v>
      </c>
      <c r="B109" s="23">
        <v>905</v>
      </c>
      <c r="C109" s="23" t="s">
        <v>265</v>
      </c>
      <c r="D109" s="23" t="s">
        <v>269</v>
      </c>
      <c r="E109" s="23"/>
      <c r="F109" s="42">
        <f>F110</f>
        <v>18384.7</v>
      </c>
    </row>
    <row r="110" spans="1:6" ht="12.75">
      <c r="A110" s="22" t="s">
        <v>270</v>
      </c>
      <c r="B110" s="23">
        <v>905</v>
      </c>
      <c r="C110" s="23" t="s">
        <v>265</v>
      </c>
      <c r="D110" s="23" t="s">
        <v>269</v>
      </c>
      <c r="E110" s="23" t="s">
        <v>271</v>
      </c>
      <c r="F110" s="42">
        <f>'Расходы функц.'!E109</f>
        <v>18384.7</v>
      </c>
    </row>
    <row r="111" spans="1:7" ht="15" customHeight="1">
      <c r="A111" s="118"/>
      <c r="B111" s="118"/>
      <c r="C111" s="118"/>
      <c r="D111" s="118"/>
      <c r="E111" s="119"/>
      <c r="F111" s="44">
        <f>F11+F28+F37+F45+F75+F70+F83+F98+F107</f>
        <v>128530.7</v>
      </c>
      <c r="G111" s="24"/>
    </row>
    <row r="113" ht="12.75">
      <c r="F113" s="46"/>
    </row>
    <row r="114" ht="12.75">
      <c r="F114" s="46"/>
    </row>
  </sheetData>
  <sheetProtection/>
  <mergeCells count="5">
    <mergeCell ref="A6:F6"/>
    <mergeCell ref="A111:E111"/>
    <mergeCell ref="F7:F8"/>
    <mergeCell ref="A7:A8"/>
    <mergeCell ref="B7:E7"/>
  </mergeCells>
  <printOptions/>
  <pageMargins left="0.5905511811023623" right="0" top="0.787401574803149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="120" zoomScaleNormal="120" zoomScalePageLayoutView="0" workbookViewId="0" topLeftCell="A1">
      <selection activeCell="B20" sqref="B20"/>
    </sheetView>
  </sheetViews>
  <sheetFormatPr defaultColWidth="9.00390625" defaultRowHeight="12.75"/>
  <cols>
    <col min="1" max="1" width="7.25390625" style="9" customWidth="1"/>
    <col min="2" max="2" width="43.75390625" style="4" customWidth="1"/>
    <col min="3" max="3" width="25.75390625" style="4" customWidth="1"/>
    <col min="4" max="4" width="15.25390625" style="7" customWidth="1"/>
    <col min="5" max="5" width="20.00390625" style="4" customWidth="1"/>
    <col min="6" max="16384" width="9.125" style="4" customWidth="1"/>
  </cols>
  <sheetData>
    <row r="1" ht="12.75">
      <c r="D1" s="12" t="s">
        <v>373</v>
      </c>
    </row>
    <row r="2" ht="12.75">
      <c r="D2" s="12" t="s">
        <v>28</v>
      </c>
    </row>
    <row r="3" ht="12.75">
      <c r="D3" s="12" t="s">
        <v>29</v>
      </c>
    </row>
    <row r="4" ht="12.75">
      <c r="D4" s="12" t="s">
        <v>372</v>
      </c>
    </row>
    <row r="6" spans="1:4" s="47" customFormat="1" ht="31.5" customHeight="1">
      <c r="A6" s="111" t="s">
        <v>368</v>
      </c>
      <c r="B6" s="111"/>
      <c r="C6" s="111"/>
      <c r="D6" s="111"/>
    </row>
    <row r="7" spans="1:4" s="5" customFormat="1" ht="25.5">
      <c r="A7" s="2" t="s">
        <v>4</v>
      </c>
      <c r="B7" s="3" t="s">
        <v>45</v>
      </c>
      <c r="C7" s="1" t="s">
        <v>46</v>
      </c>
      <c r="D7" s="1" t="s">
        <v>48</v>
      </c>
    </row>
    <row r="8" spans="1:4" s="5" customFormat="1" ht="25.5">
      <c r="A8" s="6" t="s">
        <v>5</v>
      </c>
      <c r="B8" s="58" t="s">
        <v>147</v>
      </c>
      <c r="C8" s="3" t="s">
        <v>173</v>
      </c>
      <c r="D8" s="30">
        <f>D9</f>
        <v>16579.5</v>
      </c>
    </row>
    <row r="9" spans="1:4" s="7" customFormat="1" ht="25.5">
      <c r="A9" s="8" t="s">
        <v>6</v>
      </c>
      <c r="B9" s="11" t="s">
        <v>179</v>
      </c>
      <c r="C9" s="48" t="s">
        <v>180</v>
      </c>
      <c r="D9" s="31">
        <f>'Расходы функц.'!E110-Доходы!D24</f>
        <v>16579.5</v>
      </c>
    </row>
    <row r="11" ht="12.75">
      <c r="D11" s="49"/>
    </row>
  </sheetData>
  <sheetProtection/>
  <mergeCells count="1">
    <mergeCell ref="A6:D6"/>
  </mergeCells>
  <printOptions/>
  <pageMargins left="0.7874015748031497" right="0.3937007874015748" top="0.96" bottom="0.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="120" zoomScaleNormal="120" zoomScalePageLayoutView="0" workbookViewId="0" topLeftCell="B1">
      <pane xSplit="18720" topLeftCell="I2" activePane="topLeft" state="split"/>
      <selection pane="topLeft" activeCell="F15" sqref="F15"/>
      <selection pane="topRight" activeCell="I52" sqref="I52"/>
    </sheetView>
  </sheetViews>
  <sheetFormatPr defaultColWidth="9.00390625" defaultRowHeight="12.75"/>
  <cols>
    <col min="1" max="1" width="7.25390625" style="59" customWidth="1"/>
    <col min="2" max="2" width="18.625" style="59" customWidth="1"/>
    <col min="3" max="3" width="38.875" style="59" customWidth="1"/>
    <col min="4" max="4" width="18.375" style="59" customWidth="1"/>
    <col min="5" max="5" width="16.125" style="59" customWidth="1"/>
    <col min="6" max="6" width="15.875" style="59" customWidth="1"/>
    <col min="7" max="7" width="13.875" style="59" customWidth="1"/>
    <col min="8" max="8" width="21.375" style="59" customWidth="1"/>
    <col min="9" max="16384" width="9.125" style="59" customWidth="1"/>
  </cols>
  <sheetData>
    <row r="1" ht="15.75">
      <c r="H1" s="60" t="s">
        <v>374</v>
      </c>
    </row>
    <row r="2" ht="15.75">
      <c r="H2" s="60" t="s">
        <v>28</v>
      </c>
    </row>
    <row r="3" ht="15.75">
      <c r="H3" s="60" t="s">
        <v>29</v>
      </c>
    </row>
    <row r="4" ht="15.75">
      <c r="H4" s="12" t="s">
        <v>372</v>
      </c>
    </row>
    <row r="6" spans="1:8" ht="31.5" customHeight="1">
      <c r="A6" s="135" t="s">
        <v>258</v>
      </c>
      <c r="B6" s="135"/>
      <c r="C6" s="135"/>
      <c r="D6" s="135"/>
      <c r="E6" s="135"/>
      <c r="F6" s="135"/>
      <c r="G6" s="135"/>
      <c r="H6" s="135"/>
    </row>
    <row r="7" spans="1:8" s="64" customFormat="1" ht="33" customHeight="1">
      <c r="A7" s="62" t="s">
        <v>4</v>
      </c>
      <c r="B7" s="62" t="s">
        <v>366</v>
      </c>
      <c r="C7" s="62" t="s">
        <v>151</v>
      </c>
      <c r="D7" s="63" t="s">
        <v>150</v>
      </c>
      <c r="E7" s="63" t="s">
        <v>221</v>
      </c>
      <c r="F7" s="63" t="s">
        <v>222</v>
      </c>
      <c r="G7" s="63" t="s">
        <v>223</v>
      </c>
      <c r="H7" s="63" t="s">
        <v>152</v>
      </c>
    </row>
    <row r="8" spans="1:8" s="64" customFormat="1" ht="12.75">
      <c r="A8" s="62">
        <v>1</v>
      </c>
      <c r="B8" s="62">
        <v>2</v>
      </c>
      <c r="C8" s="62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</row>
    <row r="9" spans="1:8" s="67" customFormat="1" ht="12.75" customHeight="1">
      <c r="A9" s="107">
        <v>1</v>
      </c>
      <c r="B9" s="131" t="s">
        <v>153</v>
      </c>
      <c r="C9" s="65" t="s">
        <v>297</v>
      </c>
      <c r="D9" s="66" t="s">
        <v>200</v>
      </c>
      <c r="E9" s="66" t="s">
        <v>272</v>
      </c>
      <c r="F9" s="66">
        <v>10.13</v>
      </c>
      <c r="G9" s="66" t="s">
        <v>337</v>
      </c>
      <c r="H9" s="75">
        <v>2500</v>
      </c>
    </row>
    <row r="10" spans="1:8" s="67" customFormat="1" ht="12.75" customHeight="1">
      <c r="A10" s="133"/>
      <c r="B10" s="132"/>
      <c r="C10" s="65"/>
      <c r="D10" s="66" t="s">
        <v>200</v>
      </c>
      <c r="E10" s="66" t="s">
        <v>273</v>
      </c>
      <c r="F10" s="66">
        <v>21</v>
      </c>
      <c r="G10" s="66" t="s">
        <v>303</v>
      </c>
      <c r="H10" s="75">
        <v>800</v>
      </c>
    </row>
    <row r="11" spans="1:8" s="67" customFormat="1" ht="12.75" customHeight="1">
      <c r="A11" s="133"/>
      <c r="B11" s="132"/>
      <c r="C11" s="65" t="s">
        <v>296</v>
      </c>
      <c r="D11" s="66" t="s">
        <v>200</v>
      </c>
      <c r="E11" s="66" t="s">
        <v>272</v>
      </c>
      <c r="F11" s="66" t="s">
        <v>274</v>
      </c>
      <c r="G11" s="66" t="s">
        <v>304</v>
      </c>
      <c r="H11" s="75">
        <v>3400</v>
      </c>
    </row>
    <row r="12" spans="1:8" s="67" customFormat="1" ht="12.75">
      <c r="A12" s="133"/>
      <c r="B12" s="132"/>
      <c r="C12" s="81" t="s">
        <v>364</v>
      </c>
      <c r="D12" s="66" t="s">
        <v>200</v>
      </c>
      <c r="E12" s="66" t="s">
        <v>272</v>
      </c>
      <c r="F12" s="82" t="s">
        <v>375</v>
      </c>
      <c r="G12" s="82" t="s">
        <v>338</v>
      </c>
      <c r="H12" s="75">
        <v>2350</v>
      </c>
    </row>
    <row r="13" spans="1:8" s="67" customFormat="1" ht="12.75">
      <c r="A13" s="133"/>
      <c r="B13" s="132"/>
      <c r="C13" s="81"/>
      <c r="D13" s="66" t="s">
        <v>200</v>
      </c>
      <c r="E13" s="66" t="s">
        <v>273</v>
      </c>
      <c r="F13" s="82">
        <v>20</v>
      </c>
      <c r="G13" s="82" t="s">
        <v>339</v>
      </c>
      <c r="H13" s="75">
        <v>450</v>
      </c>
    </row>
    <row r="14" spans="1:8" s="67" customFormat="1" ht="12.75">
      <c r="A14" s="133"/>
      <c r="B14" s="132"/>
      <c r="C14" s="81"/>
      <c r="D14" s="66" t="s">
        <v>200</v>
      </c>
      <c r="E14" s="66"/>
      <c r="F14" s="82"/>
      <c r="G14" s="82"/>
      <c r="H14" s="75"/>
    </row>
    <row r="15" spans="1:8" s="67" customFormat="1" ht="12.75">
      <c r="A15" s="133"/>
      <c r="B15" s="132"/>
      <c r="C15" s="81"/>
      <c r="D15" s="66" t="s">
        <v>200</v>
      </c>
      <c r="E15" s="66"/>
      <c r="F15" s="82"/>
      <c r="G15" s="82"/>
      <c r="H15" s="75"/>
    </row>
    <row r="16" spans="1:8" s="67" customFormat="1" ht="12.75">
      <c r="A16" s="133"/>
      <c r="B16" s="132"/>
      <c r="C16" s="93" t="s">
        <v>365</v>
      </c>
      <c r="D16" s="94" t="s">
        <v>224</v>
      </c>
      <c r="E16" s="94" t="s">
        <v>272</v>
      </c>
      <c r="F16" s="95"/>
      <c r="G16" s="95"/>
      <c r="H16" s="96">
        <v>0</v>
      </c>
    </row>
    <row r="17" spans="1:8" s="67" customFormat="1" ht="11.25" customHeight="1">
      <c r="A17" s="134"/>
      <c r="B17" s="106"/>
      <c r="C17" s="125" t="s">
        <v>202</v>
      </c>
      <c r="D17" s="126"/>
      <c r="E17" s="79"/>
      <c r="F17" s="79"/>
      <c r="G17" s="79"/>
      <c r="H17" s="74">
        <f>SUM(H9:H16)</f>
        <v>9500</v>
      </c>
    </row>
    <row r="18" spans="1:8" s="67" customFormat="1" ht="14.25" customHeight="1">
      <c r="A18" s="107">
        <v>2</v>
      </c>
      <c r="B18" s="131" t="s">
        <v>187</v>
      </c>
      <c r="C18" s="65" t="s">
        <v>298</v>
      </c>
      <c r="D18" s="76" t="s">
        <v>275</v>
      </c>
      <c r="E18" s="76" t="s">
        <v>272</v>
      </c>
      <c r="F18" s="76">
        <v>5</v>
      </c>
      <c r="G18" s="76" t="s">
        <v>305</v>
      </c>
      <c r="H18" s="75">
        <v>200</v>
      </c>
    </row>
    <row r="19" spans="1:8" s="67" customFormat="1" ht="12.75" customHeight="1">
      <c r="A19" s="133"/>
      <c r="B19" s="132"/>
      <c r="C19" s="65"/>
      <c r="D19" s="76"/>
      <c r="E19" s="66" t="s">
        <v>273</v>
      </c>
      <c r="F19" s="76">
        <v>12</v>
      </c>
      <c r="G19" s="76"/>
      <c r="H19" s="75">
        <v>200</v>
      </c>
    </row>
    <row r="20" spans="1:8" s="67" customFormat="1" ht="25.5" customHeight="1">
      <c r="A20" s="133"/>
      <c r="B20" s="132"/>
      <c r="C20" s="65" t="s">
        <v>299</v>
      </c>
      <c r="D20" s="76"/>
      <c r="E20" s="66" t="s">
        <v>273</v>
      </c>
      <c r="F20" s="77" t="s">
        <v>340</v>
      </c>
      <c r="G20" s="76"/>
      <c r="H20" s="75">
        <v>400</v>
      </c>
    </row>
    <row r="21" spans="1:8" s="67" customFormat="1" ht="12" customHeight="1">
      <c r="A21" s="133"/>
      <c r="B21" s="132"/>
      <c r="C21" s="65" t="s">
        <v>300</v>
      </c>
      <c r="D21" s="76"/>
      <c r="E21" s="76" t="s">
        <v>272</v>
      </c>
      <c r="F21" s="77">
        <v>12.13</v>
      </c>
      <c r="G21" s="76"/>
      <c r="H21" s="75">
        <v>500</v>
      </c>
    </row>
    <row r="22" spans="1:8" s="67" customFormat="1" ht="12" customHeight="1">
      <c r="A22" s="133"/>
      <c r="B22" s="132"/>
      <c r="C22" s="65"/>
      <c r="D22" s="76"/>
      <c r="E22" s="66" t="s">
        <v>273</v>
      </c>
      <c r="F22" s="77">
        <v>12</v>
      </c>
      <c r="G22" s="76"/>
      <c r="H22" s="75">
        <v>250</v>
      </c>
    </row>
    <row r="23" spans="1:8" s="67" customFormat="1" ht="24.75" customHeight="1">
      <c r="A23" s="133"/>
      <c r="B23" s="132"/>
      <c r="C23" s="65" t="s">
        <v>350</v>
      </c>
      <c r="D23" s="76" t="s">
        <v>0</v>
      </c>
      <c r="E23" s="76"/>
      <c r="F23" s="76"/>
      <c r="G23" s="76"/>
      <c r="H23" s="75">
        <v>2800</v>
      </c>
    </row>
    <row r="24" spans="1:8" s="67" customFormat="1" ht="27" customHeight="1">
      <c r="A24" s="133"/>
      <c r="B24" s="132"/>
      <c r="C24" s="65" t="s">
        <v>351</v>
      </c>
      <c r="D24" s="76" t="s">
        <v>207</v>
      </c>
      <c r="E24" s="76"/>
      <c r="F24" s="76"/>
      <c r="G24" s="76"/>
      <c r="H24" s="75">
        <v>0</v>
      </c>
    </row>
    <row r="25" spans="1:8" s="67" customFormat="1" ht="12.75">
      <c r="A25" s="133"/>
      <c r="B25" s="132"/>
      <c r="C25" s="93" t="s">
        <v>352</v>
      </c>
      <c r="D25" s="91" t="s">
        <v>275</v>
      </c>
      <c r="E25" s="91" t="s">
        <v>272</v>
      </c>
      <c r="F25" s="98"/>
      <c r="G25" s="98"/>
      <c r="H25" s="92">
        <v>400</v>
      </c>
    </row>
    <row r="26" spans="1:8" s="67" customFormat="1" ht="12.75">
      <c r="A26" s="133"/>
      <c r="B26" s="132"/>
      <c r="C26" s="93"/>
      <c r="D26" s="91" t="s">
        <v>275</v>
      </c>
      <c r="E26" s="91" t="s">
        <v>273</v>
      </c>
      <c r="F26" s="98"/>
      <c r="G26" s="98"/>
      <c r="H26" s="92">
        <v>400</v>
      </c>
    </row>
    <row r="27" spans="1:8" s="67" customFormat="1" ht="25.5">
      <c r="A27" s="133"/>
      <c r="B27" s="132"/>
      <c r="C27" s="93" t="s">
        <v>353</v>
      </c>
      <c r="D27" s="91" t="s">
        <v>275</v>
      </c>
      <c r="E27" s="91" t="s">
        <v>272</v>
      </c>
      <c r="F27" s="98" t="s">
        <v>341</v>
      </c>
      <c r="G27" s="98" t="s">
        <v>276</v>
      </c>
      <c r="H27" s="92">
        <v>0</v>
      </c>
    </row>
    <row r="28" spans="1:8" s="67" customFormat="1" ht="12.75">
      <c r="A28" s="133"/>
      <c r="B28" s="132"/>
      <c r="C28" s="93" t="s">
        <v>354</v>
      </c>
      <c r="D28" s="91" t="s">
        <v>275</v>
      </c>
      <c r="E28" s="91" t="s">
        <v>272</v>
      </c>
      <c r="F28" s="98" t="s">
        <v>342</v>
      </c>
      <c r="G28" s="98" t="s">
        <v>277</v>
      </c>
      <c r="H28" s="92">
        <v>0</v>
      </c>
    </row>
    <row r="29" spans="1:8" s="67" customFormat="1" ht="12.75">
      <c r="A29" s="133"/>
      <c r="B29" s="132"/>
      <c r="C29" s="93" t="s">
        <v>355</v>
      </c>
      <c r="D29" s="91" t="s">
        <v>275</v>
      </c>
      <c r="E29" s="91" t="s">
        <v>272</v>
      </c>
      <c r="F29" s="98" t="s">
        <v>343</v>
      </c>
      <c r="G29" s="98" t="s">
        <v>278</v>
      </c>
      <c r="H29" s="92">
        <v>1300</v>
      </c>
    </row>
    <row r="30" spans="1:8" s="67" customFormat="1" ht="12.75">
      <c r="A30" s="133"/>
      <c r="B30" s="132"/>
      <c r="C30" s="93" t="s">
        <v>356</v>
      </c>
      <c r="D30" s="91" t="s">
        <v>275</v>
      </c>
      <c r="E30" s="91" t="s">
        <v>273</v>
      </c>
      <c r="F30" s="98"/>
      <c r="G30" s="98" t="s">
        <v>279</v>
      </c>
      <c r="H30" s="92">
        <v>270</v>
      </c>
    </row>
    <row r="31" spans="1:8" s="67" customFormat="1" ht="26.25" customHeight="1">
      <c r="A31" s="133"/>
      <c r="B31" s="132"/>
      <c r="C31" s="93" t="s">
        <v>359</v>
      </c>
      <c r="D31" s="91" t="s">
        <v>275</v>
      </c>
      <c r="E31" s="99" t="s">
        <v>282</v>
      </c>
      <c r="F31" s="98"/>
      <c r="G31" s="98"/>
      <c r="H31" s="92">
        <v>0</v>
      </c>
    </row>
    <row r="32" spans="1:8" s="67" customFormat="1" ht="12.75">
      <c r="A32" s="133"/>
      <c r="B32" s="132"/>
      <c r="C32" s="93" t="s">
        <v>357</v>
      </c>
      <c r="D32" s="91"/>
      <c r="E32" s="95"/>
      <c r="F32" s="98"/>
      <c r="G32" s="98"/>
      <c r="H32" s="92">
        <v>5000</v>
      </c>
    </row>
    <row r="33" spans="1:8" s="67" customFormat="1" ht="18.75" customHeight="1">
      <c r="A33" s="133"/>
      <c r="B33" s="132"/>
      <c r="C33" s="93" t="s">
        <v>358</v>
      </c>
      <c r="D33" s="91"/>
      <c r="E33" s="95"/>
      <c r="F33" s="98"/>
      <c r="G33" s="98"/>
      <c r="H33" s="92">
        <v>1500</v>
      </c>
    </row>
    <row r="34" spans="1:8" s="67" customFormat="1" ht="12.75">
      <c r="A34" s="134"/>
      <c r="B34" s="106"/>
      <c r="C34" s="125" t="s">
        <v>202</v>
      </c>
      <c r="D34" s="126"/>
      <c r="E34" s="79"/>
      <c r="F34" s="79"/>
      <c r="G34" s="79"/>
      <c r="H34" s="74">
        <f>SUM(H18:H33)</f>
        <v>13220</v>
      </c>
    </row>
    <row r="35" spans="1:8" s="61" customFormat="1" ht="38.25">
      <c r="A35" s="107">
        <v>3</v>
      </c>
      <c r="B35" s="131" t="s">
        <v>154</v>
      </c>
      <c r="C35" s="65" t="s">
        <v>157</v>
      </c>
      <c r="D35" s="76" t="s">
        <v>0</v>
      </c>
      <c r="E35" s="76"/>
      <c r="F35" s="76"/>
      <c r="G35" s="76"/>
      <c r="H35" s="75">
        <v>600</v>
      </c>
    </row>
    <row r="36" spans="1:8" s="61" customFormat="1" ht="25.5">
      <c r="A36" s="133"/>
      <c r="B36" s="132"/>
      <c r="C36" s="65" t="s">
        <v>186</v>
      </c>
      <c r="D36" s="76" t="s">
        <v>0</v>
      </c>
      <c r="E36" s="76"/>
      <c r="F36" s="76"/>
      <c r="G36" s="76"/>
      <c r="H36" s="75">
        <v>1000</v>
      </c>
    </row>
    <row r="37" spans="1:8" s="61" customFormat="1" ht="63.75">
      <c r="A37" s="133"/>
      <c r="B37" s="132"/>
      <c r="C37" s="70" t="s">
        <v>310</v>
      </c>
      <c r="D37" s="76" t="s">
        <v>0</v>
      </c>
      <c r="E37" s="73"/>
      <c r="F37" s="86" t="s">
        <v>344</v>
      </c>
      <c r="G37" s="73"/>
      <c r="H37" s="72">
        <v>350</v>
      </c>
    </row>
    <row r="38" spans="1:8" s="61" customFormat="1" ht="12.75">
      <c r="A38" s="134"/>
      <c r="B38" s="106"/>
      <c r="C38" s="125" t="s">
        <v>202</v>
      </c>
      <c r="D38" s="126"/>
      <c r="E38" s="79"/>
      <c r="F38" s="79"/>
      <c r="G38" s="79"/>
      <c r="H38" s="74">
        <f>SUM(H35:H37)</f>
        <v>1950</v>
      </c>
    </row>
    <row r="39" spans="1:8" s="61" customFormat="1" ht="13.5" customHeight="1">
      <c r="A39" s="107">
        <v>4</v>
      </c>
      <c r="B39" s="131" t="s">
        <v>208</v>
      </c>
      <c r="C39" s="65" t="s">
        <v>225</v>
      </c>
      <c r="D39" s="66" t="s">
        <v>209</v>
      </c>
      <c r="E39" s="86" t="s">
        <v>280</v>
      </c>
      <c r="F39" s="72"/>
      <c r="G39" s="72" t="s">
        <v>281</v>
      </c>
      <c r="H39" s="75">
        <v>600</v>
      </c>
    </row>
    <row r="40" spans="1:8" s="61" customFormat="1" ht="36" customHeight="1">
      <c r="A40" s="133"/>
      <c r="B40" s="132"/>
      <c r="C40" s="65" t="s">
        <v>285</v>
      </c>
      <c r="D40" s="66" t="s">
        <v>209</v>
      </c>
      <c r="E40" s="86" t="s">
        <v>283</v>
      </c>
      <c r="F40" s="72"/>
      <c r="G40" s="72"/>
      <c r="H40" s="72">
        <v>300</v>
      </c>
    </row>
    <row r="41" spans="1:8" s="61" customFormat="1" ht="36" customHeight="1">
      <c r="A41" s="133"/>
      <c r="B41" s="132"/>
      <c r="C41" s="81" t="s">
        <v>284</v>
      </c>
      <c r="D41" s="66" t="s">
        <v>209</v>
      </c>
      <c r="E41" s="86" t="s">
        <v>311</v>
      </c>
      <c r="F41" s="72"/>
      <c r="G41" s="72" t="s">
        <v>345</v>
      </c>
      <c r="H41" s="72">
        <v>1000</v>
      </c>
    </row>
    <row r="42" spans="1:8" s="61" customFormat="1" ht="24.75" customHeight="1">
      <c r="A42" s="133"/>
      <c r="B42" s="132"/>
      <c r="C42" s="81" t="s">
        <v>360</v>
      </c>
      <c r="D42" s="100"/>
      <c r="E42" s="86" t="s">
        <v>295</v>
      </c>
      <c r="F42" s="86" t="s">
        <v>346</v>
      </c>
      <c r="G42" s="72"/>
      <c r="H42" s="72">
        <v>150</v>
      </c>
    </row>
    <row r="43" spans="1:8" s="61" customFormat="1" ht="25.5">
      <c r="A43" s="133"/>
      <c r="B43" s="132"/>
      <c r="C43" s="81" t="s">
        <v>361</v>
      </c>
      <c r="D43" s="72" t="s">
        <v>209</v>
      </c>
      <c r="E43" s="72"/>
      <c r="F43" s="72"/>
      <c r="G43" s="72"/>
      <c r="H43" s="72">
        <v>3000</v>
      </c>
    </row>
    <row r="44" spans="1:8" s="61" customFormat="1" ht="12.75">
      <c r="A44" s="133"/>
      <c r="B44" s="132"/>
      <c r="C44" s="93" t="s">
        <v>362</v>
      </c>
      <c r="D44" s="92" t="s">
        <v>0</v>
      </c>
      <c r="E44" s="101"/>
      <c r="F44" s="101"/>
      <c r="G44" s="101"/>
      <c r="H44" s="102">
        <v>1000</v>
      </c>
    </row>
    <row r="45" spans="1:8" s="61" customFormat="1" ht="38.25">
      <c r="A45" s="133"/>
      <c r="B45" s="132"/>
      <c r="C45" s="93" t="s">
        <v>363</v>
      </c>
      <c r="D45" s="92"/>
      <c r="E45" s="103" t="s">
        <v>311</v>
      </c>
      <c r="F45" s="101"/>
      <c r="G45" s="101"/>
      <c r="H45" s="102">
        <v>600</v>
      </c>
    </row>
    <row r="46" spans="1:8" s="61" customFormat="1" ht="12.75">
      <c r="A46" s="134"/>
      <c r="B46" s="106"/>
      <c r="C46" s="125" t="s">
        <v>202</v>
      </c>
      <c r="D46" s="126"/>
      <c r="E46" s="79"/>
      <c r="F46" s="79"/>
      <c r="G46" s="79"/>
      <c r="H46" s="74">
        <f>SUM(H39:H45)</f>
        <v>6650</v>
      </c>
    </row>
    <row r="47" spans="1:8" s="61" customFormat="1" ht="51">
      <c r="A47" s="107">
        <v>5</v>
      </c>
      <c r="B47" s="131" t="s">
        <v>123</v>
      </c>
      <c r="C47" s="65" t="s">
        <v>203</v>
      </c>
      <c r="D47" s="77" t="s">
        <v>204</v>
      </c>
      <c r="E47" s="77"/>
      <c r="F47" s="77"/>
      <c r="G47" s="77"/>
      <c r="H47" s="75">
        <v>400</v>
      </c>
    </row>
    <row r="48" spans="1:8" s="61" customFormat="1" ht="12.75">
      <c r="A48" s="133"/>
      <c r="B48" s="132"/>
      <c r="C48" s="81" t="s">
        <v>286</v>
      </c>
      <c r="D48" s="97" t="s">
        <v>287</v>
      </c>
      <c r="E48" s="97"/>
      <c r="F48" s="97"/>
      <c r="G48" s="97"/>
      <c r="H48" s="75">
        <v>560</v>
      </c>
    </row>
    <row r="49" spans="1:8" s="61" customFormat="1" ht="12.75">
      <c r="A49" s="134"/>
      <c r="B49" s="106"/>
      <c r="C49" s="125" t="s">
        <v>202</v>
      </c>
      <c r="D49" s="126"/>
      <c r="E49" s="79"/>
      <c r="F49" s="79"/>
      <c r="G49" s="79"/>
      <c r="H49" s="74">
        <f>SUM(H47:H48)</f>
        <v>960</v>
      </c>
    </row>
    <row r="50" spans="1:8" s="61" customFormat="1" ht="29.25" customHeight="1">
      <c r="A50" s="80"/>
      <c r="B50" s="131" t="s">
        <v>226</v>
      </c>
      <c r="C50" s="65" t="s">
        <v>227</v>
      </c>
      <c r="D50" s="77" t="s">
        <v>228</v>
      </c>
      <c r="E50" s="79"/>
      <c r="F50" s="79"/>
      <c r="G50" s="79"/>
      <c r="H50" s="92">
        <v>350</v>
      </c>
    </row>
    <row r="51" spans="1:8" s="61" customFormat="1" ht="12.75">
      <c r="A51" s="80"/>
      <c r="B51" s="132"/>
      <c r="C51" s="125" t="s">
        <v>202</v>
      </c>
      <c r="D51" s="126"/>
      <c r="E51" s="79"/>
      <c r="F51" s="79"/>
      <c r="G51" s="79"/>
      <c r="H51" s="74">
        <f>SUM(H50)</f>
        <v>350</v>
      </c>
    </row>
    <row r="52" spans="1:8" s="61" customFormat="1" ht="38.25">
      <c r="A52" s="130">
        <v>6</v>
      </c>
      <c r="B52" s="139" t="s">
        <v>155</v>
      </c>
      <c r="C52" s="65" t="s">
        <v>205</v>
      </c>
      <c r="D52" s="76" t="s">
        <v>174</v>
      </c>
      <c r="E52" s="76"/>
      <c r="F52" s="76"/>
      <c r="G52" s="76" t="s">
        <v>288</v>
      </c>
      <c r="H52" s="75">
        <v>350</v>
      </c>
    </row>
    <row r="53" spans="1:8" s="61" customFormat="1" ht="38.25">
      <c r="A53" s="130"/>
      <c r="B53" s="139"/>
      <c r="C53" s="65" t="s">
        <v>185</v>
      </c>
      <c r="D53" s="76" t="s">
        <v>206</v>
      </c>
      <c r="E53" s="76"/>
      <c r="F53" s="76"/>
      <c r="G53" s="76"/>
      <c r="H53" s="75">
        <v>300</v>
      </c>
    </row>
    <row r="54" spans="1:8" s="61" customFormat="1" ht="12.75">
      <c r="A54" s="130"/>
      <c r="B54" s="139"/>
      <c r="C54" s="127" t="s">
        <v>229</v>
      </c>
      <c r="D54" s="76" t="s">
        <v>230</v>
      </c>
      <c r="E54" s="84" t="s">
        <v>289</v>
      </c>
      <c r="F54" s="76"/>
      <c r="G54" s="76"/>
      <c r="H54" s="75">
        <v>200</v>
      </c>
    </row>
    <row r="55" spans="1:8" s="61" customFormat="1" ht="12.75">
      <c r="A55" s="130"/>
      <c r="B55" s="139"/>
      <c r="C55" s="128"/>
      <c r="D55" s="76"/>
      <c r="E55" s="84" t="s">
        <v>290</v>
      </c>
      <c r="F55" s="76"/>
      <c r="G55" s="76"/>
      <c r="H55" s="75">
        <v>200</v>
      </c>
    </row>
    <row r="56" spans="1:8" s="61" customFormat="1" ht="12.75">
      <c r="A56" s="130"/>
      <c r="B56" s="139"/>
      <c r="C56" s="129"/>
      <c r="D56" s="76"/>
      <c r="E56" s="84" t="s">
        <v>291</v>
      </c>
      <c r="F56" s="76"/>
      <c r="G56" s="76"/>
      <c r="H56" s="75">
        <v>200</v>
      </c>
    </row>
    <row r="57" spans="1:8" s="61" customFormat="1" ht="12.75">
      <c r="A57" s="130"/>
      <c r="B57" s="139"/>
      <c r="C57" s="83" t="s">
        <v>231</v>
      </c>
      <c r="D57" s="76" t="s">
        <v>232</v>
      </c>
      <c r="E57" s="84"/>
      <c r="F57" s="76"/>
      <c r="G57" s="76"/>
      <c r="H57" s="75">
        <v>250</v>
      </c>
    </row>
    <row r="58" spans="1:8" s="61" customFormat="1" ht="40.5" customHeight="1">
      <c r="A58" s="130"/>
      <c r="B58" s="139"/>
      <c r="C58" s="90" t="s">
        <v>292</v>
      </c>
      <c r="D58" s="76" t="s">
        <v>174</v>
      </c>
      <c r="E58" s="103" t="s">
        <v>347</v>
      </c>
      <c r="F58" s="91"/>
      <c r="G58" s="91"/>
      <c r="H58" s="92">
        <v>150</v>
      </c>
    </row>
    <row r="59" spans="1:8" s="61" customFormat="1" ht="15.75" customHeight="1">
      <c r="A59" s="130"/>
      <c r="B59" s="139"/>
      <c r="C59" s="83" t="s">
        <v>293</v>
      </c>
      <c r="D59" s="76" t="s">
        <v>294</v>
      </c>
      <c r="E59" s="84" t="s">
        <v>295</v>
      </c>
      <c r="F59" s="76"/>
      <c r="G59" s="76"/>
      <c r="H59" s="75">
        <v>150</v>
      </c>
    </row>
    <row r="60" spans="1:8" s="61" customFormat="1" ht="30" customHeight="1">
      <c r="A60" s="130"/>
      <c r="B60" s="139"/>
      <c r="C60" s="83" t="s">
        <v>348</v>
      </c>
      <c r="D60" s="76" t="s">
        <v>228</v>
      </c>
      <c r="E60" s="104" t="s">
        <v>349</v>
      </c>
      <c r="F60" s="76"/>
      <c r="G60" s="76"/>
      <c r="H60" s="75">
        <v>200</v>
      </c>
    </row>
    <row r="61" spans="1:8" s="61" customFormat="1" ht="25.5">
      <c r="A61" s="130"/>
      <c r="B61" s="139"/>
      <c r="C61" s="65" t="s">
        <v>244</v>
      </c>
      <c r="D61" s="76" t="s">
        <v>201</v>
      </c>
      <c r="E61" s="76"/>
      <c r="F61" s="76"/>
      <c r="G61" s="76"/>
      <c r="H61" s="75">
        <v>250</v>
      </c>
    </row>
    <row r="62" spans="1:8" s="61" customFormat="1" ht="12.75">
      <c r="A62" s="130"/>
      <c r="B62" s="139"/>
      <c r="C62" s="125" t="s">
        <v>202</v>
      </c>
      <c r="D62" s="126"/>
      <c r="E62" s="79"/>
      <c r="F62" s="79"/>
      <c r="G62" s="79"/>
      <c r="H62" s="74">
        <f>SUM(H52:H61)</f>
        <v>2250</v>
      </c>
    </row>
    <row r="63" spans="1:8" s="61" customFormat="1" ht="12.75">
      <c r="A63" s="136" t="s">
        <v>156</v>
      </c>
      <c r="B63" s="137"/>
      <c r="C63" s="137"/>
      <c r="D63" s="138"/>
      <c r="E63" s="78"/>
      <c r="F63" s="78"/>
      <c r="G63" s="78"/>
      <c r="H63" s="74">
        <f>H17+H34+H38+H46+H49+H51+H62</f>
        <v>34880</v>
      </c>
    </row>
    <row r="65" ht="15.75">
      <c r="H65" s="69"/>
    </row>
  </sheetData>
  <sheetProtection/>
  <mergeCells count="23">
    <mergeCell ref="A6:H6"/>
    <mergeCell ref="A63:D63"/>
    <mergeCell ref="B35:B38"/>
    <mergeCell ref="A35:A38"/>
    <mergeCell ref="B47:B49"/>
    <mergeCell ref="A47:A49"/>
    <mergeCell ref="C49:D49"/>
    <mergeCell ref="C34:D34"/>
    <mergeCell ref="C38:D38"/>
    <mergeCell ref="B52:B62"/>
    <mergeCell ref="A52:A62"/>
    <mergeCell ref="B9:B17"/>
    <mergeCell ref="A9:A17"/>
    <mergeCell ref="B39:B46"/>
    <mergeCell ref="A39:A46"/>
    <mergeCell ref="B18:B34"/>
    <mergeCell ref="A18:A34"/>
    <mergeCell ref="B50:B51"/>
    <mergeCell ref="C51:D51"/>
    <mergeCell ref="C54:C56"/>
    <mergeCell ref="C62:D62"/>
    <mergeCell ref="C17:D17"/>
    <mergeCell ref="C46:D46"/>
  </mergeCells>
  <printOptions/>
  <pageMargins left="0.7874015748031497" right="0.37" top="0.53" bottom="0.3937007874015748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 Владимир</dc:creator>
  <cp:keywords/>
  <dc:description/>
  <cp:lastModifiedBy>800460</cp:lastModifiedBy>
  <cp:lastPrinted>2011-11-29T14:11:29Z</cp:lastPrinted>
  <dcterms:created xsi:type="dcterms:W3CDTF">2005-11-22T09:06:04Z</dcterms:created>
  <dcterms:modified xsi:type="dcterms:W3CDTF">2011-11-29T14:12:36Z</dcterms:modified>
  <cp:category/>
  <cp:version/>
  <cp:contentType/>
  <cp:contentStatus/>
</cp:coreProperties>
</file>